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VÝPISY PRACÍ A DODÁVEK-ZŠ KOMÁROV-REKONSTRUKCE\"/>
    </mc:Choice>
  </mc:AlternateContent>
  <xr:revisionPtr revIDLastSave="0" documentId="13_ncr:1_{5563CD3D-5CEF-4093-B2BD-4C8C2E4FC73E}" xr6:coauthVersionLast="45" xr6:coauthVersionMax="45" xr10:uidLastSave="{00000000-0000-0000-0000-000000000000}"/>
  <bookViews>
    <workbookView xWindow="-109" yWindow="-109" windowWidth="26301" windowHeight="14427" activeTab="1" xr2:uid="{00000000-000D-0000-FFFF-FFFF00000000}"/>
  </bookViews>
  <sheets>
    <sheet name="Rekapitulace" sheetId="3" r:id="rId1"/>
    <sheet name="Rozpočet" sheetId="2" r:id="rId2"/>
  </sheets>
  <definedNames>
    <definedName name="_xlnm.Print_Area" localSheetId="1">Rozpočet!$A$1:$H$270</definedName>
  </definedNames>
  <calcPr calcId="181029"/>
</workbook>
</file>

<file path=xl/calcChain.xml><?xml version="1.0" encoding="utf-8"?>
<calcChain xmlns="http://schemas.openxmlformats.org/spreadsheetml/2006/main">
  <c r="G58" i="2" l="1"/>
  <c r="E58" i="2"/>
  <c r="H58" i="2"/>
  <c r="G57" i="2"/>
  <c r="E57" i="2"/>
  <c r="G55" i="2"/>
  <c r="E55" i="2"/>
  <c r="G51" i="2"/>
  <c r="E51" i="2"/>
  <c r="H51" i="2"/>
  <c r="G48" i="2"/>
  <c r="E48" i="2"/>
  <c r="H48" i="2" s="1"/>
  <c r="G45" i="2"/>
  <c r="E45" i="2"/>
  <c r="H45" i="2" s="1"/>
  <c r="G43" i="2"/>
  <c r="E43" i="2"/>
  <c r="H43" i="2"/>
  <c r="G41" i="2"/>
  <c r="E41" i="2"/>
  <c r="H41" i="2"/>
  <c r="G40" i="2"/>
  <c r="E40" i="2"/>
  <c r="H40" i="2" s="1"/>
  <c r="G38" i="2"/>
  <c r="E38" i="2"/>
  <c r="H38" i="2" s="1"/>
  <c r="G35" i="2"/>
  <c r="E35" i="2"/>
  <c r="H35" i="2"/>
  <c r="G34" i="2"/>
  <c r="E34" i="2"/>
  <c r="H34" i="2"/>
  <c r="G33" i="2"/>
  <c r="E33" i="2"/>
  <c r="H33" i="2" s="1"/>
  <c r="G30" i="2"/>
  <c r="E30" i="2"/>
  <c r="H30" i="2" s="1"/>
  <c r="G27" i="2"/>
  <c r="E27" i="2"/>
  <c r="H27" i="2"/>
  <c r="G26" i="2"/>
  <c r="E26" i="2"/>
  <c r="H26" i="2"/>
  <c r="G25" i="2"/>
  <c r="E25" i="2"/>
  <c r="H25" i="2" s="1"/>
  <c r="G24" i="2"/>
  <c r="E24" i="2"/>
  <c r="H24" i="2" s="1"/>
  <c r="G21" i="2"/>
  <c r="E21" i="2"/>
  <c r="H21" i="2"/>
  <c r="G20" i="2"/>
  <c r="E20" i="2"/>
  <c r="G19" i="2"/>
  <c r="E19" i="2"/>
  <c r="H19" i="2" s="1"/>
  <c r="G16" i="2"/>
  <c r="E16" i="2"/>
  <c r="H16" i="2"/>
  <c r="G13" i="2"/>
  <c r="E13" i="2"/>
  <c r="G10" i="2"/>
  <c r="E10" i="2"/>
  <c r="G9" i="2"/>
  <c r="E9" i="2"/>
  <c r="H9" i="2"/>
  <c r="G6" i="2"/>
  <c r="E6" i="2"/>
  <c r="H6" i="2" s="1"/>
  <c r="G5" i="2"/>
  <c r="E5" i="2"/>
  <c r="G115" i="2"/>
  <c r="H115" i="2" s="1"/>
  <c r="E115" i="2"/>
  <c r="G121" i="2"/>
  <c r="E121" i="2"/>
  <c r="H121" i="2" s="1"/>
  <c r="C101" i="2"/>
  <c r="E101" i="2" s="1"/>
  <c r="E92" i="2"/>
  <c r="E93" i="2"/>
  <c r="H93" i="2" s="1"/>
  <c r="E94" i="2"/>
  <c r="E95" i="2"/>
  <c r="E97" i="2"/>
  <c r="G92" i="2"/>
  <c r="H92" i="2" s="1"/>
  <c r="G93" i="2"/>
  <c r="G94" i="2"/>
  <c r="G95" i="2"/>
  <c r="G97" i="2"/>
  <c r="H97" i="2" s="1"/>
  <c r="H95" i="2"/>
  <c r="C96" i="2"/>
  <c r="G91" i="2"/>
  <c r="E91" i="2"/>
  <c r="G134" i="2"/>
  <c r="E134" i="2"/>
  <c r="G151" i="2"/>
  <c r="G152" i="2"/>
  <c r="H152" i="2" s="1"/>
  <c r="E151" i="2"/>
  <c r="E152" i="2"/>
  <c r="G136" i="2"/>
  <c r="E136" i="2"/>
  <c r="H136" i="2" s="1"/>
  <c r="G101" i="2"/>
  <c r="G102" i="2"/>
  <c r="G103" i="2"/>
  <c r="G104" i="2"/>
  <c r="G105" i="2"/>
  <c r="G106" i="2"/>
  <c r="G107" i="2"/>
  <c r="G108" i="2"/>
  <c r="G109" i="2"/>
  <c r="G111" i="2"/>
  <c r="G113" i="2"/>
  <c r="G114" i="2"/>
  <c r="G117" i="2"/>
  <c r="G118" i="2"/>
  <c r="G119" i="2"/>
  <c r="G120" i="2"/>
  <c r="G123" i="2"/>
  <c r="G124" i="2"/>
  <c r="G125" i="2"/>
  <c r="G127" i="2"/>
  <c r="G129" i="2"/>
  <c r="G131" i="2"/>
  <c r="G132" i="2"/>
  <c r="G133" i="2"/>
  <c r="G138" i="2"/>
  <c r="G140" i="2"/>
  <c r="G141" i="2"/>
  <c r="G143" i="2"/>
  <c r="G144" i="2"/>
  <c r="G145" i="2"/>
  <c r="G146" i="2"/>
  <c r="G147" i="2"/>
  <c r="G148" i="2"/>
  <c r="G150" i="2"/>
  <c r="G153" i="2"/>
  <c r="H153" i="2" s="1"/>
  <c r="G155" i="2"/>
  <c r="H155" i="2" s="1"/>
  <c r="G156" i="2"/>
  <c r="G158" i="2"/>
  <c r="G160" i="2"/>
  <c r="G162" i="2"/>
  <c r="H162" i="2" s="1"/>
  <c r="G163" i="2"/>
  <c r="G164" i="2"/>
  <c r="G165" i="2"/>
  <c r="G166" i="2"/>
  <c r="H166" i="2" s="1"/>
  <c r="G167" i="2"/>
  <c r="G169" i="2"/>
  <c r="G172" i="2"/>
  <c r="G173" i="2"/>
  <c r="H173" i="2" s="1"/>
  <c r="G100" i="2"/>
  <c r="E102" i="2"/>
  <c r="H102" i="2" s="1"/>
  <c r="E103" i="2"/>
  <c r="H103" i="2"/>
  <c r="E104" i="2"/>
  <c r="E105" i="2"/>
  <c r="H105" i="2"/>
  <c r="E106" i="2"/>
  <c r="H106" i="2" s="1"/>
  <c r="E107" i="2"/>
  <c r="H107" i="2"/>
  <c r="E108" i="2"/>
  <c r="E109" i="2"/>
  <c r="H109" i="2"/>
  <c r="E111" i="2"/>
  <c r="H111" i="2" s="1"/>
  <c r="E113" i="2"/>
  <c r="H113" i="2"/>
  <c r="E114" i="2"/>
  <c r="E117" i="2"/>
  <c r="H117" i="2"/>
  <c r="E118" i="2"/>
  <c r="H118" i="2" s="1"/>
  <c r="E119" i="2"/>
  <c r="H119" i="2"/>
  <c r="E120" i="2"/>
  <c r="E123" i="2"/>
  <c r="H123" i="2"/>
  <c r="E124" i="2"/>
  <c r="H124" i="2" s="1"/>
  <c r="E125" i="2"/>
  <c r="H125" i="2"/>
  <c r="E127" i="2"/>
  <c r="E129" i="2"/>
  <c r="H129" i="2"/>
  <c r="E131" i="2"/>
  <c r="H131" i="2" s="1"/>
  <c r="E132" i="2"/>
  <c r="H132" i="2"/>
  <c r="E133" i="2"/>
  <c r="E138" i="2"/>
  <c r="H138" i="2"/>
  <c r="E140" i="2"/>
  <c r="H140" i="2" s="1"/>
  <c r="E141" i="2"/>
  <c r="H141" i="2"/>
  <c r="E143" i="2"/>
  <c r="E144" i="2"/>
  <c r="H144" i="2"/>
  <c r="E145" i="2"/>
  <c r="H145" i="2" s="1"/>
  <c r="E146" i="2"/>
  <c r="H146" i="2"/>
  <c r="E147" i="2"/>
  <c r="E148" i="2"/>
  <c r="H148" i="2"/>
  <c r="E150" i="2"/>
  <c r="H150" i="2" s="1"/>
  <c r="E153" i="2"/>
  <c r="E155" i="2"/>
  <c r="E156" i="2"/>
  <c r="H156" i="2" s="1"/>
  <c r="E158" i="2"/>
  <c r="H158" i="2"/>
  <c r="E160" i="2"/>
  <c r="H160" i="2" s="1"/>
  <c r="E162" i="2"/>
  <c r="E163" i="2"/>
  <c r="H163" i="2" s="1"/>
  <c r="E164" i="2"/>
  <c r="H164" i="2"/>
  <c r="E165" i="2"/>
  <c r="H165" i="2" s="1"/>
  <c r="E166" i="2"/>
  <c r="E167" i="2"/>
  <c r="H167" i="2" s="1"/>
  <c r="E169" i="2"/>
  <c r="H169" i="2"/>
  <c r="E172" i="2"/>
  <c r="H172" i="2" s="1"/>
  <c r="E173" i="2"/>
  <c r="E100" i="2"/>
  <c r="H100" i="2" s="1"/>
  <c r="G252" i="2"/>
  <c r="E252" i="2"/>
  <c r="G261" i="2"/>
  <c r="E261" i="2"/>
  <c r="G260" i="2"/>
  <c r="E260" i="2"/>
  <c r="G259" i="2"/>
  <c r="E259" i="2"/>
  <c r="H259" i="2" s="1"/>
  <c r="G258" i="2"/>
  <c r="E258" i="2"/>
  <c r="G257" i="2"/>
  <c r="E257" i="2"/>
  <c r="H257" i="2" s="1"/>
  <c r="G256" i="2"/>
  <c r="E256" i="2"/>
  <c r="G255" i="2"/>
  <c r="E255" i="2"/>
  <c r="H255" i="2" s="1"/>
  <c r="G254" i="2"/>
  <c r="E254" i="2"/>
  <c r="G253" i="2"/>
  <c r="E253" i="2"/>
  <c r="H253" i="2" s="1"/>
  <c r="G251" i="2"/>
  <c r="E251" i="2"/>
  <c r="G250" i="2"/>
  <c r="E250" i="2"/>
  <c r="H250" i="2" s="1"/>
  <c r="G249" i="2"/>
  <c r="G262" i="2" s="1"/>
  <c r="F268" i="2" s="1"/>
  <c r="G268" i="2" s="1"/>
  <c r="E249" i="2"/>
  <c r="G246" i="2"/>
  <c r="E246" i="2"/>
  <c r="G245" i="2"/>
  <c r="E245" i="2"/>
  <c r="G244" i="2"/>
  <c r="E244" i="2"/>
  <c r="G241" i="2"/>
  <c r="E241" i="2"/>
  <c r="H241" i="2" s="1"/>
  <c r="G240" i="2"/>
  <c r="E240" i="2"/>
  <c r="G239" i="2"/>
  <c r="E239" i="2"/>
  <c r="H239" i="2" s="1"/>
  <c r="G238" i="2"/>
  <c r="E238" i="2"/>
  <c r="G237" i="2"/>
  <c r="E237" i="2"/>
  <c r="H237" i="2" s="1"/>
  <c r="G236" i="2"/>
  <c r="E236" i="2"/>
  <c r="G235" i="2"/>
  <c r="E235" i="2"/>
  <c r="H235" i="2" s="1"/>
  <c r="G234" i="2"/>
  <c r="H234" i="2" s="1"/>
  <c r="E234" i="2"/>
  <c r="G233" i="2"/>
  <c r="E233" i="2"/>
  <c r="H233" i="2" s="1"/>
  <c r="H242" i="2" s="1"/>
  <c r="G232" i="2"/>
  <c r="E232" i="2"/>
  <c r="G231" i="2"/>
  <c r="E231" i="2"/>
  <c r="H231" i="2" s="1"/>
  <c r="G230" i="2"/>
  <c r="E230" i="2"/>
  <c r="G229" i="2"/>
  <c r="E229" i="2"/>
  <c r="H229" i="2" s="1"/>
  <c r="G228" i="2"/>
  <c r="G242" i="2" s="1"/>
  <c r="F267" i="2" s="1"/>
  <c r="G267" i="2" s="1"/>
  <c r="E228" i="2"/>
  <c r="G215" i="2"/>
  <c r="G216" i="2"/>
  <c r="E216" i="2"/>
  <c r="E215" i="2"/>
  <c r="G225" i="2"/>
  <c r="E225" i="2"/>
  <c r="H225" i="2" s="1"/>
  <c r="G224" i="2"/>
  <c r="H224" i="2" s="1"/>
  <c r="E224" i="2"/>
  <c r="G223" i="2"/>
  <c r="E223" i="2"/>
  <c r="H223" i="2" s="1"/>
  <c r="G222" i="2"/>
  <c r="E222" i="2"/>
  <c r="G221" i="2"/>
  <c r="E221" i="2"/>
  <c r="H221" i="2" s="1"/>
  <c r="G220" i="2"/>
  <c r="H220" i="2" s="1"/>
  <c r="E220" i="2"/>
  <c r="G219" i="2"/>
  <c r="E219" i="2"/>
  <c r="H219" i="2" s="1"/>
  <c r="G218" i="2"/>
  <c r="H218" i="2" s="1"/>
  <c r="E218" i="2"/>
  <c r="G217" i="2"/>
  <c r="E217" i="2"/>
  <c r="G214" i="2"/>
  <c r="H214" i="2" s="1"/>
  <c r="E214" i="2"/>
  <c r="G213" i="2"/>
  <c r="E213" i="2"/>
  <c r="G212" i="2"/>
  <c r="E212" i="2"/>
  <c r="H212" i="2" s="1"/>
  <c r="G211" i="2"/>
  <c r="E211" i="2"/>
  <c r="H211" i="2" s="1"/>
  <c r="G210" i="2"/>
  <c r="G226" i="2" s="1"/>
  <c r="F266" i="2" s="1"/>
  <c r="G266" i="2" s="1"/>
  <c r="E210" i="2"/>
  <c r="E226" i="2" s="1"/>
  <c r="D266" i="2" s="1"/>
  <c r="E266" i="2" s="1"/>
  <c r="H266" i="2" s="1"/>
  <c r="G199" i="2"/>
  <c r="G200" i="2"/>
  <c r="G201" i="2"/>
  <c r="G202" i="2"/>
  <c r="E200" i="2"/>
  <c r="G207" i="2"/>
  <c r="E207" i="2"/>
  <c r="H207" i="2"/>
  <c r="G206" i="2"/>
  <c r="H206" i="2" s="1"/>
  <c r="E206" i="2"/>
  <c r="G205" i="2"/>
  <c r="E205" i="2"/>
  <c r="H205" i="2" s="1"/>
  <c r="G204" i="2"/>
  <c r="E204" i="2"/>
  <c r="G203" i="2"/>
  <c r="E203" i="2"/>
  <c r="H203" i="2" s="1"/>
  <c r="E202" i="2"/>
  <c r="H202" i="2" s="1"/>
  <c r="E201" i="2"/>
  <c r="H201" i="2"/>
  <c r="E199" i="2"/>
  <c r="H199" i="2" s="1"/>
  <c r="G198" i="2"/>
  <c r="E198" i="2"/>
  <c r="H198" i="2" s="1"/>
  <c r="G197" i="2"/>
  <c r="H197" i="2" s="1"/>
  <c r="E197" i="2"/>
  <c r="G196" i="2"/>
  <c r="E196" i="2"/>
  <c r="H196" i="2" s="1"/>
  <c r="G195" i="2"/>
  <c r="E195" i="2"/>
  <c r="G194" i="2"/>
  <c r="E194" i="2"/>
  <c r="G193" i="2"/>
  <c r="E193" i="2"/>
  <c r="E208" i="2" s="1"/>
  <c r="D265" i="2" s="1"/>
  <c r="E265" i="2" s="1"/>
  <c r="G189" i="2"/>
  <c r="E189" i="2"/>
  <c r="G190" i="2"/>
  <c r="G182" i="2"/>
  <c r="G183" i="2"/>
  <c r="E182" i="2"/>
  <c r="H182" i="2"/>
  <c r="E183" i="2"/>
  <c r="H183" i="2" s="1"/>
  <c r="E177" i="2"/>
  <c r="E178" i="2"/>
  <c r="E179" i="2"/>
  <c r="E180" i="2"/>
  <c r="E181" i="2"/>
  <c r="E184" i="2"/>
  <c r="H184" i="2" s="1"/>
  <c r="E185" i="2"/>
  <c r="H185" i="2" s="1"/>
  <c r="E186" i="2"/>
  <c r="E187" i="2"/>
  <c r="E188" i="2"/>
  <c r="E190" i="2"/>
  <c r="H190" i="2" s="1"/>
  <c r="G177" i="2"/>
  <c r="G178" i="2"/>
  <c r="G179" i="2"/>
  <c r="G180" i="2"/>
  <c r="H180" i="2" s="1"/>
  <c r="G181" i="2"/>
  <c r="G184" i="2"/>
  <c r="G185" i="2"/>
  <c r="G186" i="2"/>
  <c r="H186" i="2" s="1"/>
  <c r="G187" i="2"/>
  <c r="G188" i="2"/>
  <c r="G176" i="2"/>
  <c r="E176" i="2"/>
  <c r="G62" i="2"/>
  <c r="G63" i="2"/>
  <c r="G64" i="2"/>
  <c r="H64" i="2" s="1"/>
  <c r="G65" i="2"/>
  <c r="G66" i="2"/>
  <c r="G67" i="2"/>
  <c r="G68" i="2"/>
  <c r="H68" i="2" s="1"/>
  <c r="G69" i="2"/>
  <c r="G70" i="2"/>
  <c r="G71" i="2"/>
  <c r="G72" i="2"/>
  <c r="G73" i="2"/>
  <c r="G74" i="2"/>
  <c r="G75" i="2"/>
  <c r="G76" i="2"/>
  <c r="H76" i="2" s="1"/>
  <c r="G77" i="2"/>
  <c r="G78" i="2"/>
  <c r="G79" i="2"/>
  <c r="G80" i="2"/>
  <c r="H80" i="2" s="1"/>
  <c r="G81" i="2"/>
  <c r="G82" i="2"/>
  <c r="G83" i="2"/>
  <c r="G84" i="2"/>
  <c r="H84" i="2" s="1"/>
  <c r="G85" i="2"/>
  <c r="G86" i="2"/>
  <c r="G87" i="2"/>
  <c r="G88" i="2"/>
  <c r="G61" i="2"/>
  <c r="E78" i="2"/>
  <c r="H78" i="2"/>
  <c r="E75" i="2"/>
  <c r="H75" i="2" s="1"/>
  <c r="E76" i="2"/>
  <c r="E77" i="2"/>
  <c r="H77" i="2" s="1"/>
  <c r="E79" i="2"/>
  <c r="H79" i="2"/>
  <c r="E74" i="2"/>
  <c r="H74" i="2" s="1"/>
  <c r="E80" i="2"/>
  <c r="E81" i="2"/>
  <c r="H81" i="2" s="1"/>
  <c r="E82" i="2"/>
  <c r="H82" i="2"/>
  <c r="E83" i="2"/>
  <c r="H83" i="2" s="1"/>
  <c r="E73" i="2"/>
  <c r="H73" i="2"/>
  <c r="E72" i="2"/>
  <c r="H72" i="2" s="1"/>
  <c r="E62" i="2"/>
  <c r="H62" i="2"/>
  <c r="E63" i="2"/>
  <c r="E64" i="2"/>
  <c r="E65" i="2"/>
  <c r="H65" i="2" s="1"/>
  <c r="E66" i="2"/>
  <c r="H66" i="2"/>
  <c r="E67" i="2"/>
  <c r="H67" i="2" s="1"/>
  <c r="E68" i="2"/>
  <c r="E69" i="2"/>
  <c r="H69" i="2" s="1"/>
  <c r="E70" i="2"/>
  <c r="H70" i="2"/>
  <c r="E71" i="2"/>
  <c r="H71" i="2" s="1"/>
  <c r="E84" i="2"/>
  <c r="E85" i="2"/>
  <c r="H85" i="2" s="1"/>
  <c r="E86" i="2"/>
  <c r="H86" i="2"/>
  <c r="E87" i="2"/>
  <c r="H87" i="2" s="1"/>
  <c r="E61" i="2"/>
  <c r="E88" i="2"/>
  <c r="H88" i="2" s="1"/>
  <c r="E247" i="2"/>
  <c r="D269" i="2" s="1"/>
  <c r="E269" i="2" s="1"/>
  <c r="H246" i="2"/>
  <c r="H216" i="2"/>
  <c r="H195" i="2"/>
  <c r="H189" i="2"/>
  <c r="H261" i="2"/>
  <c r="H200" i="2"/>
  <c r="H61" i="2"/>
  <c r="H181" i="2"/>
  <c r="H179" i="2"/>
  <c r="H222" i="2"/>
  <c r="H230" i="2"/>
  <c r="H238" i="2"/>
  <c r="H249" i="2"/>
  <c r="H236" i="2"/>
  <c r="H254" i="2"/>
  <c r="H177" i="2"/>
  <c r="H176" i="2"/>
  <c r="H193" i="2"/>
  <c r="H194" i="2"/>
  <c r="H204" i="2"/>
  <c r="H215" i="2"/>
  <c r="H251" i="2"/>
  <c r="H256" i="2"/>
  <c r="H260" i="2"/>
  <c r="H151" i="2"/>
  <c r="H228" i="2"/>
  <c r="H213" i="2"/>
  <c r="H217" i="2"/>
  <c r="H232" i="2"/>
  <c r="H240" i="2"/>
  <c r="H210" i="2"/>
  <c r="H244" i="2"/>
  <c r="H91" i="2"/>
  <c r="H13" i="2"/>
  <c r="H258" i="2"/>
  <c r="H10" i="2"/>
  <c r="H187" i="2"/>
  <c r="H55" i="2"/>
  <c r="H133" i="2" l="1"/>
  <c r="H120" i="2"/>
  <c r="E262" i="2"/>
  <c r="D268" i="2" s="1"/>
  <c r="E268" i="2" s="1"/>
  <c r="H268" i="2" s="1"/>
  <c r="H89" i="2"/>
  <c r="G89" i="2"/>
  <c r="H188" i="2"/>
  <c r="H178" i="2"/>
  <c r="H191" i="2" s="1"/>
  <c r="E191" i="2"/>
  <c r="D264" i="2" s="1"/>
  <c r="E264" i="2" s="1"/>
  <c r="G208" i="2"/>
  <c r="F265" i="2" s="1"/>
  <c r="G265" i="2" s="1"/>
  <c r="H265" i="2" s="1"/>
  <c r="H245" i="2"/>
  <c r="H247" i="2" s="1"/>
  <c r="G247" i="2"/>
  <c r="F269" i="2" s="1"/>
  <c r="G269" i="2" s="1"/>
  <c r="H269" i="2" s="1"/>
  <c r="H252" i="2"/>
  <c r="H262" i="2" s="1"/>
  <c r="H134" i="2"/>
  <c r="E96" i="2"/>
  <c r="G96" i="2"/>
  <c r="E174" i="2"/>
  <c r="H101" i="2"/>
  <c r="G174" i="2"/>
  <c r="H226" i="2"/>
  <c r="H208" i="2"/>
  <c r="E242" i="2"/>
  <c r="D267" i="2" s="1"/>
  <c r="E267" i="2" s="1"/>
  <c r="H267" i="2" s="1"/>
  <c r="H63" i="2"/>
  <c r="E89" i="2"/>
  <c r="H147" i="2"/>
  <c r="H108" i="2"/>
  <c r="G191" i="2"/>
  <c r="F264" i="2" s="1"/>
  <c r="G264" i="2" s="1"/>
  <c r="G270" i="2" s="1"/>
  <c r="H143" i="2"/>
  <c r="H127" i="2"/>
  <c r="H114" i="2"/>
  <c r="H104" i="2"/>
  <c r="G98" i="2"/>
  <c r="H94" i="2"/>
  <c r="E98" i="2"/>
  <c r="E59" i="2"/>
  <c r="H5" i="2"/>
  <c r="H59" i="2" s="1"/>
  <c r="H20" i="2"/>
  <c r="H57" i="2"/>
  <c r="H264" i="2" l="1"/>
  <c r="H270" i="2" s="1"/>
  <c r="E270" i="2"/>
  <c r="B3" i="3" s="1"/>
  <c r="H96" i="2"/>
  <c r="H98" i="2" s="1"/>
  <c r="C5" i="3"/>
  <c r="H174" i="2"/>
  <c r="C6" i="3"/>
  <c r="B4" i="3" l="1"/>
  <c r="B7" i="3"/>
  <c r="B12" i="3" s="1"/>
  <c r="C4" i="3"/>
  <c r="C7" i="3" s="1"/>
  <c r="C8" i="3" l="1"/>
  <c r="C12" i="3" s="1"/>
  <c r="C14" i="3" l="1"/>
  <c r="C13" i="3"/>
  <c r="C16" i="3" s="1"/>
  <c r="C22" i="3" l="1"/>
  <c r="C24" i="3"/>
  <c r="B25" i="3" s="1"/>
  <c r="C26" i="3" l="1"/>
  <c r="C25" i="3"/>
</calcChain>
</file>

<file path=xl/sharedStrings.xml><?xml version="1.0" encoding="utf-8"?>
<sst xmlns="http://schemas.openxmlformats.org/spreadsheetml/2006/main" count="576" uniqueCount="232">
  <si>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</si>
  <si>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</si>
  <si>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</si>
  <si>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</si>
  <si>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</si>
  <si>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</si>
  <si>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</si>
  <si>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</si>
  <si>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</si>
  <si>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Bourací a zazdívací práce</t>
  </si>
  <si>
    <t>VYBOURANI OTVORU VE ZDIVU</t>
  </si>
  <si>
    <t>CIHELNEM DO PRUMERU 60mm</t>
  </si>
  <si>
    <t xml:space="preserve"> Stena do 300mm</t>
  </si>
  <si>
    <t>ks</t>
  </si>
  <si>
    <t xml:space="preserve"> Stena do 450mm</t>
  </si>
  <si>
    <t>VYBOURANI OTVORU VE STENE</t>
  </si>
  <si>
    <t>BETONOVE DO PRUMERU 60mm</t>
  </si>
  <si>
    <t>VYSEKANI KAPES VE ZDIVU</t>
  </si>
  <si>
    <t>CIHELNEM DO PLOCHY 16 dm2</t>
  </si>
  <si>
    <t xml:space="preserve"> Hl.300mm</t>
  </si>
  <si>
    <t>CIHELNEM DO PLOCHY 25 dm2</t>
  </si>
  <si>
    <t>CIHELNEM PRO KRABICE</t>
  </si>
  <si>
    <t xml:space="preserve"> 50x50x50 mm</t>
  </si>
  <si>
    <t xml:space="preserve"> 100x100x50 mm</t>
  </si>
  <si>
    <t xml:space="preserve"> 150x150x100 mm</t>
  </si>
  <si>
    <t>VYSEKANI RYH VE ZDIVU</t>
  </si>
  <si>
    <t>CIHELNEM - HLOUBKA 30mm</t>
  </si>
  <si>
    <t xml:space="preserve"> Sire 30 mm</t>
  </si>
  <si>
    <t>m</t>
  </si>
  <si>
    <t xml:space="preserve"> Sire 70 mm</t>
  </si>
  <si>
    <t xml:space="preserve"> Sire 100 mm</t>
  </si>
  <si>
    <t xml:space="preserve"> Sire 150 mm</t>
  </si>
  <si>
    <t>CIHELNEM - HLOUBKA 50mm</t>
  </si>
  <si>
    <t>VYSEKANI RYH PRO VODICE</t>
  </si>
  <si>
    <t>V OMITCE STEN</t>
  </si>
  <si>
    <t xml:space="preserve"> Sire 50 mm</t>
  </si>
  <si>
    <t>V OMITCE STROPU</t>
  </si>
  <si>
    <t>OMITKA RYH VE STENACH MALTOU</t>
  </si>
  <si>
    <t xml:space="preserve"> Sire do 300 mm</t>
  </si>
  <si>
    <t>m2</t>
  </si>
  <si>
    <t xml:space="preserve"> Sire do 150 mm</t>
  </si>
  <si>
    <t>OMITKA PLOCH VE STENACH MALTOU</t>
  </si>
  <si>
    <t xml:space="preserve"> Do 25 dm2</t>
  </si>
  <si>
    <t>HRUBA VYPLN RYH MALTOU</t>
  </si>
  <si>
    <t xml:space="preserve"> Jakekoliv sire</t>
  </si>
  <si>
    <t>LESENI LEHKE PRACOVNI O VYSCE</t>
  </si>
  <si>
    <t>LESENOVE PODLAHY</t>
  </si>
  <si>
    <t xml:space="preserve"> Do 2.5 m</t>
  </si>
  <si>
    <t>OCHRANNE ZABRADLI NA LESENOVE</t>
  </si>
  <si>
    <t>KONSTRUKCI</t>
  </si>
  <si>
    <t xml:space="preserve"> Dvoutrubkove</t>
  </si>
  <si>
    <t>LESENI LEHKE PRACOVNI VE</t>
  </si>
  <si>
    <t>SVETLIKU NEBO SACHTE DO 6m2</t>
  </si>
  <si>
    <t>O VYSCE LESENOVE PODLAHY</t>
  </si>
  <si>
    <t xml:space="preserve"> Do 1.5 m</t>
  </si>
  <si>
    <t>CISTENI BUDOV ZAMETANIM</t>
  </si>
  <si>
    <t>Podružný materiál</t>
  </si>
  <si>
    <t>Bourací a zazdívací práce - celkem</t>
  </si>
  <si>
    <t>ST03 na vodovodní potrubí</t>
  </si>
  <si>
    <t>Ochranná stříška OSH horní, D20mm</t>
  </si>
  <si>
    <t>Svítidla</t>
  </si>
  <si>
    <t>Eko poplatek - svítidla</t>
  </si>
  <si>
    <t>Svítidla - celkem</t>
  </si>
  <si>
    <t>Elektromontáže</t>
  </si>
  <si>
    <t>KP 68/2 KRABICE PŘÍSTROJOVÁ</t>
  </si>
  <si>
    <t>KT 250 SKŘÍŇ ROZVODNÁ</t>
  </si>
  <si>
    <t>POTENTIAL Svorkovnice pro vyrovnání potenciálů svor. 10x10</t>
  </si>
  <si>
    <t>SVORKA PRO VYROVNÁNÍ POTENCIÁLŮ</t>
  </si>
  <si>
    <t>SVP-6 Svorka pro vyrovnání potenciálů (vodivé spojení s podložkou)</t>
  </si>
  <si>
    <t>Interierový snímač pohybu stropní na denní světlo, kužel 120st., spínání ventilátorů</t>
  </si>
  <si>
    <t>ZÁSUVKA PRŮMYSLOVÁ, IP 44, IP 67</t>
  </si>
  <si>
    <t>VODIČ JEDNOŽILOVÝ, IZOLACE PVC</t>
  </si>
  <si>
    <t>CY 6 mm2,, pevně</t>
  </si>
  <si>
    <t>KABEL SILOVÝ,IZOLACE PVC</t>
  </si>
  <si>
    <t>Ukončení vodičů izolovaných s označením a zapojením v rozváděči nebo na přístroji</t>
  </si>
  <si>
    <t xml:space="preserve"> do 2,5 mm2</t>
  </si>
  <si>
    <t>Montáž rozváděčů litinových, hliníkových nebo plastových sestavy hmotnosti</t>
  </si>
  <si>
    <t xml:space="preserve"> do 50 kg</t>
  </si>
  <si>
    <t xml:space="preserve"> přes 50 do 100kg</t>
  </si>
  <si>
    <t>Zkoušky a prohlídky elektrických rozvodů a zařízení celková prohlídka a vyhotovení revizní zprávy pro objem montážních prací</t>
  </si>
  <si>
    <t xml:space="preserve"> přes 100 do 500 tis.Kč</t>
  </si>
  <si>
    <t>Zkoušky a prohlídky elektrických rozvodů a zařízení celková prohlídka a vyhotovení revizní zprávy, příplatek k ceně</t>
  </si>
  <si>
    <t xml:space="preserve"> za každých  dalších i zap.500 tis.Kč</t>
  </si>
  <si>
    <t>HODINOVE ZUCTOVACI SAZBY</t>
  </si>
  <si>
    <t xml:space="preserve"> Demontaz stavajiciho zarizeni</t>
  </si>
  <si>
    <t>hod</t>
  </si>
  <si>
    <t xml:space="preserve"> Napojeni na stavajici zarizeni</t>
  </si>
  <si>
    <t xml:space="preserve"> Zkusebni provoz</t>
  </si>
  <si>
    <t xml:space="preserve"> Zauceni obsluhy</t>
  </si>
  <si>
    <t xml:space="preserve"> Zabezpeceni pracoviste</t>
  </si>
  <si>
    <t xml:space="preserve"> Montaz -rezerva - nepředpokládané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</si>
  <si>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</si>
  <si>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</si>
  <si>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</si>
  <si>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</si>
  <si>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</si>
  <si>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Elektromontáže - celkem</t>
  </si>
  <si>
    <t>Specifikace dodávky R1</t>
  </si>
  <si>
    <t>Montáž a propojení</t>
  </si>
  <si>
    <t>Specifikace dodávky R1 - celkem</t>
  </si>
  <si>
    <t>Specifikace dodávky R2</t>
  </si>
  <si>
    <t>Specifikace dodávky R2 - celkem</t>
  </si>
  <si>
    <t>Specifikace dodávky R3</t>
  </si>
  <si>
    <t>Specifikace dodávky R3 - celkem</t>
  </si>
  <si>
    <t>Specifikace dodávky RE</t>
  </si>
  <si>
    <t>Specifikace dodávky RE - celkem</t>
  </si>
  <si>
    <t>Dodávky</t>
  </si>
  <si>
    <t>Dodávky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</si>
  <si>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</si>
  <si>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</si>
  <si>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</si>
  <si>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</si>
  <si>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</si>
  <si>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</si>
  <si>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</si>
  <si>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</si>
  <si>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</si>
  <si>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</si>
  <si>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</si>
  <si>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</si>
  <si>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</si>
  <si>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</si>
  <si>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</si>
  <si>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</si>
  <si>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</si>
  <si>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</si>
  <si>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</si>
  <si>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</si>
  <si>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</si>
  <si>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Náklady celkem s DPH</t>
  </si>
  <si>
    <t>KP 64/2 KA KRABICE PŘÍSTROJOVÁ 2. nás</t>
  </si>
  <si>
    <t>KPL 64-50/2LD NA - KRABICE PŘÍSTROJOVÁ do SDK 2. nás</t>
  </si>
  <si>
    <t>KUL 68-45/LD NA KRABICE UNIVERZÁLNÍ do SDK</t>
  </si>
  <si>
    <t>Rozbočovací krabice, šedá, svorka 5P 10mm2, 140x140x79mm, IP65</t>
  </si>
  <si>
    <t>KRYT SPÍNAČE</t>
  </si>
  <si>
    <t>Kryt spínače kolébkového, bílá</t>
  </si>
  <si>
    <t>Kryt spínače kolébkového, dělený, bílá</t>
  </si>
  <si>
    <t>PŘÍSTROJ SPÍNAČE, PŘEPÍNAČE (se šroubovými svorkami)</t>
  </si>
  <si>
    <t>Přístroj spínače jednopólového; řazení 1, 1So</t>
  </si>
  <si>
    <t>Přístroj přepínače střídavého; řazení 6, 6So</t>
  </si>
  <si>
    <t>Přístroj přepínače sériového; řazení 5</t>
  </si>
  <si>
    <t>Přístroj přepínače křížového; řazení 7, 7So</t>
  </si>
  <si>
    <t>RÁMEČEK ZÁSUVEK A VYPÍNAČŮ</t>
  </si>
  <si>
    <t>Rámeček pro elektroinstalační přístroje, jednonásobný; bílá</t>
  </si>
  <si>
    <t>Rámeček pro elektroinstalační přístroje, dvojnásobný vodorovný; bílá</t>
  </si>
  <si>
    <t>Rámeček pro elektroinstalační přístroje, trojnásobný vodorovný; bílá</t>
  </si>
  <si>
    <t>Kryt spínače kolébkového, s čirým průzorem; bílá</t>
  </si>
  <si>
    <t>Zásuvka jednonásobná, s ochranným kolíkem, s clonkami; bílá</t>
  </si>
  <si>
    <t>Zásuvka dvojnásobná (bezšroubové svorky), s ochrannými kolíky, s natočenou dutinou, s clonkami; bílá</t>
  </si>
  <si>
    <t>ZÁSUVKA NN, S OCHRANOU PŘED PŘEPĚTÍM</t>
  </si>
  <si>
    <t>ZDROJ PRO PISOÁRY</t>
  </si>
  <si>
    <t>Napájecí zdroj pisoáru, 230V AC/50Hz/24V DC</t>
  </si>
  <si>
    <t>CY 10 mm2,, pevně</t>
  </si>
  <si>
    <t>CYKY-J 3x1.5 mm2, pevně</t>
  </si>
  <si>
    <t>CYKY-J 3x2.5 mm2, pevně</t>
  </si>
  <si>
    <t>CYKY-J 5x1.5 mm2, pevně</t>
  </si>
  <si>
    <t>CYKY-J 5x6 mm2, pevně</t>
  </si>
  <si>
    <t>CYKY-J 5x10 mm2, pevně</t>
  </si>
  <si>
    <t>Hromosvod a uzemnění</t>
  </si>
  <si>
    <t>Hromosvod a uzemnění - celkem</t>
  </si>
  <si>
    <t xml:space="preserve">Páska zemnící FeZn 30x4 mm </t>
  </si>
  <si>
    <t>Drát 10 mm FeZn</t>
  </si>
  <si>
    <t>SR 3b+1 svorka páska-drát+mezideska</t>
  </si>
  <si>
    <t>Zemnící tyč ZT 2,0t FeZn (ocel/zinek) kruhová se svorkou délka 2,0m</t>
  </si>
  <si>
    <t>SR 2a+1 svorka páska-páska+mezides.M6</t>
  </si>
  <si>
    <t xml:space="preserve">Skříň pro zkušební svorky, litina se SZ </t>
  </si>
  <si>
    <t>Drát 8 AlMgSi T/4 8 mm (0,135kg/m) měkký</t>
  </si>
  <si>
    <t>Adaptér pro ochranu před bleskem HVI LO</t>
  </si>
  <si>
    <t>Držák vedení pro vodič HVI D 20-23mm</t>
  </si>
  <si>
    <t>SZ pro HVI power 200kA Rd 10/10 10/30mm</t>
  </si>
  <si>
    <t>Vodič HVI power</t>
  </si>
  <si>
    <t>SZb svorka zkušební</t>
  </si>
  <si>
    <t>OT 1,7 ochranná trubka</t>
  </si>
  <si>
    <t>DJDcppp držák jímače a trubky</t>
  </si>
  <si>
    <t>JR 1,0 jímací tyč s rovným koncem</t>
  </si>
  <si>
    <t>JR 1,5 18/10t AlMgSi jímací tyč</t>
  </si>
  <si>
    <t>JR 2,5 18/10t AlMgSi jímací tyč</t>
  </si>
  <si>
    <t>SJ 1 svorka k jímací tyči</t>
  </si>
  <si>
    <t>SK+1 svorka křížová+mezideska</t>
  </si>
  <si>
    <t>SS svorka spojovací</t>
  </si>
  <si>
    <t>SOb svorka na okapové žlaby malá</t>
  </si>
  <si>
    <t>PV 22 UNIsnap Al/plast šedý s tvar. vzpě</t>
  </si>
  <si>
    <t>PV 1p-55 podpěra ved. do zdiva</t>
  </si>
  <si>
    <t>Štítek označení svodu</t>
  </si>
  <si>
    <t>Držák JT</t>
  </si>
  <si>
    <t>kpl</t>
  </si>
  <si>
    <t>Rozvodnice oceloplechová bílá 120mod, 588x920x136 mm s plnými dveřmi</t>
  </si>
  <si>
    <t>Vypínač 3P/40A,na DIN lištu</t>
  </si>
  <si>
    <t>Přepětová ochrana, typ 1+2, V/4</t>
  </si>
  <si>
    <t>Jistič B6/1, 10kA</t>
  </si>
  <si>
    <t>Jistič B16/1,10kA</t>
  </si>
  <si>
    <t>Chránič proudový 4p., 40 A, 30 mA, charakteristika A</t>
  </si>
  <si>
    <t>Proudový chránič s nadproudovou ochranou B10/1, 1+N, 30 mA, 10kA</t>
  </si>
  <si>
    <t>Jistič B32/3,10kA</t>
  </si>
  <si>
    <t xml:space="preserve">N 7 modrý rozbočovací můstek DIN 63A IP00 </t>
  </si>
  <si>
    <t>Lišta propojovací Cu, 3P/10mm2</t>
  </si>
  <si>
    <t>Svorka řadová béžová RS 25/2</t>
  </si>
  <si>
    <t>Příchytka nul. lišty 10,16mm2</t>
  </si>
  <si>
    <t>Lišta nulová, 10mm2</t>
  </si>
  <si>
    <t>Podružný materiál - propojovací vodiče Cu, apod.</t>
  </si>
  <si>
    <t>Chránič proudový 4p., 25 A, 30 mA, charakteristika A</t>
  </si>
  <si>
    <t>Jistič B16/3,10kA</t>
  </si>
  <si>
    <t>Jistič B20/3,10kA</t>
  </si>
  <si>
    <t>Specifikace dodávky R3.1 - celkem</t>
  </si>
  <si>
    <t>Specifikace dodávky R3.1</t>
  </si>
  <si>
    <t>Jistič B10/1, 10kA</t>
  </si>
  <si>
    <t>Jistič B50/3,10kA</t>
  </si>
  <si>
    <t>Napěťová spoušť  k nouzovému vypnutí</t>
  </si>
  <si>
    <t>Specifikace dodávky RK</t>
  </si>
  <si>
    <t>Specifikace dodávky RK - celkem</t>
  </si>
  <si>
    <t>Rozvaděč pod omítku 28 modulů s kovovými dvířky, 359×464×97 mm</t>
  </si>
  <si>
    <t>KP 64/3 KA KRABICE PŘÍSTROJOVÁ 3. nás</t>
  </si>
  <si>
    <t>KP 64/5 KA KRABICE PŘÍSTROJOVÁ 5. nás</t>
  </si>
  <si>
    <t>ZÁSUVKA S VÍČKEM IP44, Zásuvka s víčkem IP44, jednonásobná s ochranným kolíkem, bílá</t>
  </si>
  <si>
    <t>do 6 mm2</t>
  </si>
  <si>
    <t>do 10 mm2</t>
  </si>
  <si>
    <t>do 16 mm2</t>
  </si>
  <si>
    <t>Zásuvka jednonásobná, s ochranným kolíkem, s ochranou před přepětím; bílá</t>
  </si>
  <si>
    <t>KU 68- KRABICE ODBOČNÁ včetně svorkovnice a víčka</t>
  </si>
  <si>
    <t>ZÁSUVKA NN</t>
  </si>
  <si>
    <t>Krabice výklopná broušená nerez 2xRJ45+2x230V</t>
  </si>
  <si>
    <t>LED Venkovní nástěnné svítidlo 1xLED/12W/230V IP65 6400K</t>
  </si>
  <si>
    <t>Venkovní infračervený senzor černý, IP54</t>
  </si>
  <si>
    <t xml:space="preserve">Přisazené kruhové LED svítidlo, 1100 lm, </t>
  </si>
  <si>
    <t>Přisazené liniové svítidlo LED 1,2 m, 6000 lm</t>
  </si>
  <si>
    <t>Nouzové s inverterem, 9W, 230V, 325 Lm, IP22, 1h</t>
  </si>
  <si>
    <t>Ovládač žaluziový jednopólový (1/0+1/0 s blokováním)</t>
  </si>
  <si>
    <t>Kryt žaluziového vypínače se šipkami</t>
  </si>
  <si>
    <t>CYKY-J 5x16 mm2, pevně</t>
  </si>
  <si>
    <t>Dodav. dokumentace 1,50% z mezisoučtu 2</t>
  </si>
  <si>
    <t>Rizika a pojištění 1,25% z mezisoučtu 2</t>
  </si>
  <si>
    <t>Základ a hodnota 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</si>
</sst>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8"/>
      <color indexed="8"/>
      <name val="Tahoma"/>
      <family val="2"/>
    </font>
    <font>
      <b/>
      <sz val="11"/>
      <color indexed="8"/>
      <name val="Tahoma"/>
      <family val="2"/>
    </font>
    <font>
      <i/>
      <sz val="9"/>
      <color indexed="8"/>
      <name val="Tahoma"/>
      <family val="2"/>
    </font>
    <font>
      <sz val="8"/>
      <name val="Tahoma"/>
      <family val="2"/>
    </font>
    <font>
      <b/>
      <sz val="11"/>
      <name val="Tahoma"/>
      <family val="2"/>
    </font>
    <font>
      <i/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sz val="10"/>
      <color rgb="FFFF0000"/>
      <name val="Arial CE"/>
      <charset val="238"/>
    </font>
    <font>
      <sz val="8"/>
      <color rgb="FFFF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49" fontId="1" fillId="4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4" borderId="1" xfId="0" applyNumberFormat="1" applyFont="1" applyFill="1" applyBorder="1" applyAlignment="1">
      <alignment horizontal="right"/>
    </xf>
    <xf numFmtId="0" fontId="9" fillId="0" borderId="0" xfId="0" applyFont="1"/>
    <xf numFmtId="0" fontId="0" fillId="0" borderId="0" xfId="0" applyFill="1"/>
    <xf numFmtId="0" fontId="9" fillId="0" borderId="0" xfId="0" applyFont="1" applyFill="1"/>
    <xf numFmtId="49" fontId="0" fillId="0" borderId="0" xfId="0" applyNumberFormat="1" applyAlignment="1">
      <alignment wrapText="1"/>
    </xf>
    <xf numFmtId="49" fontId="4" fillId="2" borderId="3" xfId="0" applyNumberFormat="1" applyFont="1" applyFill="1" applyBorder="1" applyAlignment="1" applyProtection="1">
      <alignment horizontal="left"/>
      <protection hidden="1"/>
    </xf>
    <xf numFmtId="4" fontId="4" fillId="2" borderId="3" xfId="0" applyNumberFormat="1" applyFont="1" applyFill="1" applyBorder="1" applyAlignment="1" applyProtection="1">
      <alignment horizontal="left"/>
      <protection hidden="1"/>
    </xf>
    <xf numFmtId="0" fontId="0" fillId="0" borderId="0" xfId="0" applyProtection="1">
      <protection hidden="1"/>
    </xf>
    <xf numFmtId="49" fontId="7" fillId="5" borderId="3" xfId="0" applyNumberFormat="1" applyFont="1" applyFill="1" applyBorder="1" applyAlignment="1" applyProtection="1">
      <alignment horizontal="left"/>
      <protection hidden="1"/>
    </xf>
    <xf numFmtId="4" fontId="7" fillId="5" borderId="3" xfId="0" applyNumberFormat="1" applyFont="1" applyFill="1" applyBorder="1" applyAlignment="1" applyProtection="1">
      <alignment horizontal="right"/>
      <protection hidden="1"/>
    </xf>
    <xf numFmtId="49" fontId="4" fillId="4" borderId="3" xfId="0" applyNumberFormat="1" applyFont="1" applyFill="1" applyBorder="1" applyAlignment="1" applyProtection="1">
      <alignment horizontal="left"/>
      <protection hidden="1"/>
    </xf>
    <xf numFmtId="4" fontId="4" fillId="4" borderId="3" xfId="0" applyNumberFormat="1" applyFont="1" applyFill="1" applyBorder="1" applyAlignment="1" applyProtection="1">
      <alignment horizontal="right"/>
      <protection hidden="1"/>
    </xf>
    <xf numFmtId="49" fontId="8" fillId="4" borderId="3" xfId="0" applyNumberFormat="1" applyFont="1" applyFill="1" applyBorder="1" applyAlignment="1" applyProtection="1">
      <alignment horizontal="left"/>
      <protection hidden="1"/>
    </xf>
    <xf numFmtId="4" fontId="8" fillId="4" borderId="3" xfId="0" applyNumberFormat="1" applyFont="1" applyFill="1" applyBorder="1" applyAlignment="1" applyProtection="1">
      <alignment horizontal="right"/>
      <protection hidden="1"/>
    </xf>
    <xf numFmtId="49" fontId="5" fillId="3" borderId="3" xfId="0" applyNumberFormat="1" applyFont="1" applyFill="1" applyBorder="1" applyAlignment="1" applyProtection="1">
      <alignment horizontal="left"/>
      <protection hidden="1"/>
    </xf>
    <xf numFmtId="4" fontId="5" fillId="3" borderId="3" xfId="0" applyNumberFormat="1" applyFont="1" applyFill="1" applyBorder="1" applyAlignment="1" applyProtection="1">
      <alignment horizontal="right"/>
      <protection hidden="1"/>
    </xf>
    <xf numFmtId="49" fontId="4" fillId="4" borderId="2" xfId="0" applyNumberFormat="1" applyFont="1" applyFill="1" applyBorder="1" applyAlignment="1" applyProtection="1">
      <alignment horizontal="left"/>
      <protection hidden="1"/>
    </xf>
    <xf numFmtId="4" fontId="4" fillId="4" borderId="2" xfId="0" applyNumberFormat="1" applyFont="1" applyFill="1" applyBorder="1" applyAlignment="1" applyProtection="1">
      <alignment horizontal="right"/>
      <protection hidden="1"/>
    </xf>
    <xf numFmtId="49" fontId="1" fillId="2" borderId="1" xfId="0" applyNumberFormat="1" applyFont="1" applyFill="1" applyBorder="1" applyAlignment="1" applyProtection="1">
      <alignment horizontal="left" wrapText="1"/>
      <protection hidden="1"/>
    </xf>
    <xf numFmtId="49" fontId="1" fillId="2" borderId="1" xfId="0" applyNumberFormat="1" applyFont="1" applyFill="1" applyBorder="1" applyAlignment="1" applyProtection="1">
      <alignment horizontal="left"/>
      <protection hidden="1"/>
    </xf>
    <xf numFmtId="4" fontId="1" fillId="2" borderId="1" xfId="0" applyNumberFormat="1" applyFont="1" applyFill="1" applyBorder="1" applyAlignment="1" applyProtection="1">
      <alignment horizontal="left"/>
      <protection hidden="1"/>
    </xf>
    <xf numFmtId="49" fontId="2" fillId="3" borderId="1" xfId="0" applyNumberFormat="1" applyFont="1" applyFill="1" applyBorder="1" applyAlignment="1" applyProtection="1">
      <alignment horizontal="left" wrapText="1"/>
      <protection hidden="1"/>
    </xf>
    <xf numFmtId="49" fontId="2" fillId="3" borderId="1" xfId="0" applyNumberFormat="1" applyFont="1" applyFill="1" applyBorder="1" applyAlignment="1" applyProtection="1">
      <alignment horizontal="left"/>
      <protection hidden="1"/>
    </xf>
    <xf numFmtId="4" fontId="2" fillId="3" borderId="1" xfId="0" applyNumberFormat="1" applyFont="1" applyFill="1" applyBorder="1" applyAlignment="1" applyProtection="1">
      <alignment horizontal="right"/>
      <protection hidden="1"/>
    </xf>
    <xf numFmtId="49" fontId="3" fillId="2" borderId="1" xfId="0" applyNumberFormat="1" applyFont="1" applyFill="1" applyBorder="1" applyAlignment="1" applyProtection="1">
      <alignment horizontal="left" wrapText="1"/>
      <protection hidden="1"/>
    </xf>
    <xf numFmtId="49" fontId="3" fillId="2" borderId="1" xfId="0" applyNumberFormat="1" applyFont="1" applyFill="1" applyBorder="1" applyAlignment="1" applyProtection="1">
      <alignment horizontal="left"/>
      <protection hidden="1"/>
    </xf>
    <xf numFmtId="4" fontId="3" fillId="2" borderId="1" xfId="0" applyNumberFormat="1" applyFont="1" applyFill="1" applyBorder="1" applyAlignment="1" applyProtection="1">
      <alignment horizontal="right"/>
      <protection hidden="1"/>
    </xf>
    <xf numFmtId="49" fontId="1" fillId="4" borderId="1" xfId="0" applyNumberFormat="1" applyFont="1" applyFill="1" applyBorder="1" applyAlignment="1" applyProtection="1">
      <alignment horizontal="left" wrapText="1"/>
      <protection hidden="1"/>
    </xf>
    <xf numFmtId="49" fontId="1" fillId="4" borderId="1" xfId="0" applyNumberFormat="1" applyFont="1" applyFill="1" applyBorder="1" applyAlignment="1" applyProtection="1">
      <alignment horizontal="left"/>
      <protection hidden="1"/>
    </xf>
    <xf numFmtId="4" fontId="1" fillId="4" borderId="1" xfId="0" applyNumberFormat="1" applyFont="1" applyFill="1" applyBorder="1" applyAlignment="1" applyProtection="1">
      <alignment horizontal="right"/>
      <protection hidden="1"/>
    </xf>
    <xf numFmtId="49" fontId="4" fillId="4" borderId="1" xfId="0" applyNumberFormat="1" applyFont="1" applyFill="1" applyBorder="1" applyAlignment="1" applyProtection="1">
      <alignment horizontal="left" wrapText="1"/>
      <protection hidden="1"/>
    </xf>
    <xf numFmtId="49" fontId="4" fillId="4" borderId="1" xfId="0" applyNumberFormat="1" applyFont="1" applyFill="1" applyBorder="1" applyAlignment="1" applyProtection="1">
      <alignment horizontal="left"/>
      <protection hidden="1"/>
    </xf>
    <xf numFmtId="4" fontId="4" fillId="4" borderId="1" xfId="0" applyNumberFormat="1" applyFont="1" applyFill="1" applyBorder="1" applyAlignment="1" applyProtection="1">
      <alignment horizontal="right"/>
      <protection hidden="1"/>
    </xf>
    <xf numFmtId="49" fontId="5" fillId="3" borderId="1" xfId="0" applyNumberFormat="1" applyFont="1" applyFill="1" applyBorder="1" applyAlignment="1" applyProtection="1">
      <alignment horizontal="left" wrapText="1"/>
      <protection hidden="1"/>
    </xf>
    <xf numFmtId="49" fontId="5" fillId="3" borderId="1" xfId="0" applyNumberFormat="1" applyFont="1" applyFill="1" applyBorder="1" applyAlignment="1" applyProtection="1">
      <alignment horizontal="left"/>
      <protection hidden="1"/>
    </xf>
    <xf numFmtId="4" fontId="5" fillId="3" borderId="1" xfId="0" applyNumberFormat="1" applyFont="1" applyFill="1" applyBorder="1" applyAlignment="1" applyProtection="1">
      <alignment horizontal="right"/>
      <protection hidden="1"/>
    </xf>
    <xf numFmtId="49" fontId="4" fillId="0" borderId="1" xfId="0" applyNumberFormat="1" applyFont="1" applyFill="1" applyBorder="1" applyAlignment="1" applyProtection="1">
      <alignment horizontal="left" wrapText="1"/>
      <protection hidden="1"/>
    </xf>
    <xf numFmtId="49" fontId="4" fillId="0" borderId="1" xfId="0" applyNumberFormat="1" applyFont="1" applyFill="1" applyBorder="1" applyAlignment="1" applyProtection="1">
      <alignment horizontal="left"/>
      <protection hidden="1"/>
    </xf>
    <xf numFmtId="4" fontId="4" fillId="0" borderId="1" xfId="0" applyNumberFormat="1" applyFont="1" applyFill="1" applyBorder="1" applyAlignment="1" applyProtection="1">
      <alignment horizontal="right"/>
      <protection hidden="1"/>
    </xf>
    <xf numFmtId="4" fontId="1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Fill="1" applyProtection="1">
      <protection hidden="1"/>
    </xf>
    <xf numFmtId="0" fontId="9" fillId="0" borderId="0" xfId="0" applyFont="1" applyFill="1" applyProtection="1">
      <protection hidden="1"/>
    </xf>
    <xf numFmtId="49" fontId="6" fillId="0" borderId="1" xfId="0" applyNumberFormat="1" applyFont="1" applyFill="1" applyBorder="1" applyAlignment="1" applyProtection="1">
      <alignment horizontal="left" wrapText="1"/>
      <protection hidden="1"/>
    </xf>
    <xf numFmtId="49" fontId="6" fillId="0" borderId="1" xfId="0" applyNumberFormat="1" applyFont="1" applyFill="1" applyBorder="1" applyAlignment="1" applyProtection="1">
      <alignment horizontal="left"/>
      <protection hidden="1"/>
    </xf>
    <xf numFmtId="4" fontId="6" fillId="0" borderId="1" xfId="0" applyNumberFormat="1" applyFont="1" applyFill="1" applyBorder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4" fontId="10" fillId="4" borderId="1" xfId="0" applyNumberFormat="1" applyFont="1" applyFill="1" applyBorder="1" applyAlignment="1" applyProtection="1">
      <alignment horizontal="right"/>
      <protection hidden="1"/>
    </xf>
    <xf numFmtId="49" fontId="0" fillId="0" borderId="0" xfId="0" applyNumberFormat="1" applyAlignment="1" applyProtection="1">
      <alignment wrapText="1"/>
      <protection hidden="1"/>
    </xf>
    <xf numFmtId="49" fontId="0" fillId="0" borderId="0" xfId="0" applyNumberFormat="1" applyProtection="1">
      <protection hidden="1"/>
    </xf>
    <xf numFmtId="4" fontId="0" fillId="0" borderId="0" xfId="0" applyNumberFormat="1" applyProtection="1">
      <protection hidden="1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3" fillId="2" borderId="1" xfId="0" applyNumberFormat="1" applyFont="1" applyFill="1" applyBorder="1" applyAlignment="1" applyProtection="1">
      <alignment horizontal="right"/>
      <protection locked="0"/>
    </xf>
    <xf numFmtId="4" fontId="1" fillId="4" borderId="1" xfId="0" applyNumberFormat="1" applyFont="1" applyFill="1" applyBorder="1" applyAlignment="1" applyProtection="1">
      <alignment horizontal="right"/>
      <protection locked="0"/>
    </xf>
    <xf numFmtId="4" fontId="4" fillId="4" borderId="1" xfId="0" applyNumberFormat="1" applyFont="1" applyFill="1" applyBorder="1" applyAlignment="1" applyProtection="1">
      <alignment horizontal="right"/>
      <protection locked="0"/>
    </xf>
    <xf numFmtId="4" fontId="5" fillId="3" borderId="1" xfId="0" applyNumberFormat="1" applyFont="1" applyFill="1" applyBorder="1" applyAlignment="1" applyProtection="1">
      <alignment horizontal="right"/>
      <protection locked="0"/>
    </xf>
    <xf numFmtId="4" fontId="4" fillId="0" borderId="1" xfId="0" applyNumberFormat="1" applyFont="1" applyFill="1" applyBorder="1" applyAlignment="1" applyProtection="1">
      <alignment horizontal="right"/>
      <protection locked="0"/>
    </xf>
    <xf numFmtId="4" fontId="6" fillId="0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workbookViewId="0">
      <selection activeCell="B34" sqref="B34"/>
    </sheetView>
  </sheetViews>
  <sheetFormatPr defaultRowHeight="12.9" x14ac:dyDescent="0.2"/>
  <cols>
    <col min="1" max="1" width="36.125" style="1" bestFit="1" customWidth="1"/>
    <col min="2" max="2" width="10.125" style="3" bestFit="1" customWidth="1"/>
    <col min="3" max="3" width="16.125" style="3" bestFit="1" customWidth="1"/>
  </cols>
  <sheetData>
    <row r="1" spans="1:4" x14ac:dyDescent="0.2">
      <c r="A1" s="9" t="s">
        <v>0</v>
      </c>
      <c r="B1" s="10" t="s">
        <v>108</v>
      </c>
      <c r="C1" s="10" t="s">
        <v>109</v>
      </c>
      <c r="D1" s="11"/>
    </row>
    <row r="2" spans="1:4" x14ac:dyDescent="0.2">
      <c r="A2" s="12" t="s">
        <v>110</v>
      </c>
      <c r="B2" s="13"/>
      <c r="C2" s="13"/>
      <c r="D2" s="11"/>
    </row>
    <row r="3" spans="1:4" x14ac:dyDescent="0.2">
      <c r="A3" s="14" t="s">
        <v>111</v>
      </c>
      <c r="B3" s="15">
        <f>Rozpočet!E270</f>
        <v>0</v>
      </c>
      <c r="C3" s="15"/>
      <c r="D3" s="11"/>
    </row>
    <row r="4" spans="1:4" x14ac:dyDescent="0.2">
      <c r="A4" s="14" t="s">
        <v>112</v>
      </c>
      <c r="B4" s="15">
        <f>B3*0.036</f>
        <v>0</v>
      </c>
      <c r="C4" s="15">
        <f>B3*0.01</f>
        <v>0</v>
      </c>
      <c r="D4" s="11"/>
    </row>
    <row r="5" spans="1:4" x14ac:dyDescent="0.2">
      <c r="A5" s="14" t="s">
        <v>113</v>
      </c>
      <c r="B5" s="15"/>
      <c r="C5" s="15">
        <f>Rozpočet!E59+Rozpočet!E89+Rozpočet!E98+Rozpočet!E174</f>
        <v>0</v>
      </c>
      <c r="D5" s="11"/>
    </row>
    <row r="6" spans="1:4" x14ac:dyDescent="0.2">
      <c r="A6" s="14" t="s">
        <v>114</v>
      </c>
      <c r="B6" s="15"/>
      <c r="C6" s="15">
        <f>Rozpočet!G89+Rozpočet!G98+Rozpočet!G174+Rozpočet!G270</f>
        <v>0</v>
      </c>
      <c r="D6" s="11"/>
    </row>
    <row r="7" spans="1:4" x14ac:dyDescent="0.2">
      <c r="A7" s="16" t="s">
        <v>115</v>
      </c>
      <c r="B7" s="17">
        <f>SUM(B3:B6)</f>
        <v>0</v>
      </c>
      <c r="C7" s="17">
        <f>SUM(C4:C6)</f>
        <v>0</v>
      </c>
      <c r="D7" s="11"/>
    </row>
    <row r="8" spans="1:4" x14ac:dyDescent="0.2">
      <c r="A8" s="14" t="s">
        <v>116</v>
      </c>
      <c r="B8" s="15"/>
      <c r="C8" s="15">
        <f>C7*0.06</f>
        <v>0</v>
      </c>
      <c r="D8" s="11"/>
    </row>
    <row r="9" spans="1:4" x14ac:dyDescent="0.2">
      <c r="A9" s="14" t="s">
        <v>117</v>
      </c>
      <c r="B9" s="15"/>
      <c r="C9" s="15">
        <v>0</v>
      </c>
      <c r="D9" s="11"/>
    </row>
    <row r="10" spans="1:4" x14ac:dyDescent="0.2">
      <c r="A10" s="14" t="s">
        <v>118</v>
      </c>
      <c r="B10" s="15"/>
      <c r="C10" s="15">
        <v>0</v>
      </c>
      <c r="D10" s="11"/>
    </row>
    <row r="11" spans="1:4" x14ac:dyDescent="0.2">
      <c r="A11" s="14" t="s">
        <v>119</v>
      </c>
      <c r="B11" s="15"/>
      <c r="C11" s="15">
        <v>0</v>
      </c>
      <c r="D11" s="11"/>
    </row>
    <row r="12" spans="1:4" x14ac:dyDescent="0.2">
      <c r="A12" s="16" t="s">
        <v>120</v>
      </c>
      <c r="B12" s="17">
        <f>SUM(B7)</f>
        <v>0</v>
      </c>
      <c r="C12" s="17">
        <f>SUM(C7:C11)</f>
        <v>0</v>
      </c>
      <c r="D12" s="11"/>
    </row>
    <row r="13" spans="1:4" x14ac:dyDescent="0.2">
      <c r="A13" s="14" t="s">
        <v>229</v>
      </c>
      <c r="B13" s="15"/>
      <c r="C13" s="15">
        <f>C12*0.015</f>
        <v>0</v>
      </c>
      <c r="D13" s="11"/>
    </row>
    <row r="14" spans="1:4" x14ac:dyDescent="0.2">
      <c r="A14" s="14" t="s">
        <v>230</v>
      </c>
      <c r="B14" s="15"/>
      <c r="C14" s="15">
        <f>C12*0.0125</f>
        <v>0</v>
      </c>
      <c r="D14" s="11"/>
    </row>
    <row r="15" spans="1:4" x14ac:dyDescent="0.2">
      <c r="A15" s="14" t="s">
        <v>121</v>
      </c>
      <c r="B15" s="15"/>
      <c r="C15" s="15">
        <v>0</v>
      </c>
      <c r="D15" s="11"/>
    </row>
    <row r="16" spans="1:4" x14ac:dyDescent="0.2">
      <c r="A16" s="12" t="s">
        <v>122</v>
      </c>
      <c r="B16" s="13"/>
      <c r="C16" s="13">
        <f>B12+C12+C13+C14+C15</f>
        <v>0</v>
      </c>
      <c r="D16" s="11"/>
    </row>
    <row r="17" spans="1:4" x14ac:dyDescent="0.2">
      <c r="A17" s="14" t="s">
        <v>1</v>
      </c>
      <c r="B17" s="15"/>
      <c r="C17" s="15"/>
      <c r="D17" s="11"/>
    </row>
    <row r="18" spans="1:4" x14ac:dyDescent="0.2">
      <c r="A18" s="12" t="s">
        <v>123</v>
      </c>
      <c r="B18" s="13"/>
      <c r="C18" s="13"/>
      <c r="D18" s="11"/>
    </row>
    <row r="19" spans="1:4" x14ac:dyDescent="0.2">
      <c r="A19" s="14" t="s">
        <v>124</v>
      </c>
      <c r="B19" s="15"/>
      <c r="C19" s="15">
        <v>0</v>
      </c>
      <c r="D19" s="11"/>
    </row>
    <row r="20" spans="1:4" x14ac:dyDescent="0.2">
      <c r="A20" s="14" t="s">
        <v>125</v>
      </c>
      <c r="B20" s="15"/>
      <c r="C20" s="15">
        <v>0</v>
      </c>
      <c r="D20" s="11"/>
    </row>
    <row r="21" spans="1:4" x14ac:dyDescent="0.2">
      <c r="A21" s="12" t="s">
        <v>126</v>
      </c>
      <c r="B21" s="13"/>
      <c r="C21" s="13">
        <v>0</v>
      </c>
      <c r="D21" s="11"/>
    </row>
    <row r="22" spans="1:4" x14ac:dyDescent="0.2">
      <c r="A22" s="14" t="s">
        <v>127</v>
      </c>
      <c r="B22" s="15"/>
      <c r="C22" s="15">
        <f>C16*0.015</f>
        <v>0</v>
      </c>
      <c r="D22" s="11"/>
    </row>
    <row r="23" spans="1:4" x14ac:dyDescent="0.2">
      <c r="A23" s="14" t="s">
        <v>1</v>
      </c>
      <c r="B23" s="15"/>
      <c r="C23" s="15"/>
      <c r="D23" s="11"/>
    </row>
    <row r="24" spans="1:4" ht="13.6" x14ac:dyDescent="0.2">
      <c r="A24" s="18" t="s">
        <v>128</v>
      </c>
      <c r="B24" s="19"/>
      <c r="C24" s="19">
        <f>C16+C22</f>
        <v>0</v>
      </c>
      <c r="D24" s="11"/>
    </row>
    <row r="25" spans="1:4" x14ac:dyDescent="0.2">
      <c r="A25" s="14" t="s">
        <v>231</v>
      </c>
      <c r="B25" s="15">
        <f>C24</f>
        <v>0</v>
      </c>
      <c r="C25" s="15">
        <f>B25*0.21</f>
        <v>0</v>
      </c>
      <c r="D25" s="11"/>
    </row>
    <row r="26" spans="1:4" ht="13.6" x14ac:dyDescent="0.2">
      <c r="A26" s="18" t="s">
        <v>129</v>
      </c>
      <c r="B26" s="19"/>
      <c r="C26" s="19">
        <f>SUM(B25:C25)</f>
        <v>0</v>
      </c>
      <c r="D26" s="11"/>
    </row>
    <row r="27" spans="1:4" x14ac:dyDescent="0.2">
      <c r="A27" s="20" t="s">
        <v>1</v>
      </c>
      <c r="B27" s="21"/>
      <c r="C27" s="21"/>
      <c r="D27" s="11"/>
    </row>
    <row r="28" spans="1:4" x14ac:dyDescent="0.2">
      <c r="A28" s="2" t="s">
        <v>1</v>
      </c>
      <c r="B28" s="4"/>
      <c r="C28" s="4"/>
    </row>
  </sheetData>
  <sheetProtection algorithmName="SHA-512" hashValue="mWvHFooeixxGd9XFJ5ASOsiVV5um6fCR/wMZt9nVagUTERFPGRD+QoPet4e9MkOTG2wx6LfBq487/+RRa/0Vdg==" saltValue="GvOZe6NA398CTpqLlnVcpQ==" spinCount="100000" sheet="1" objects="1" scenarios="1"/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1"/>
  <sheetViews>
    <sheetView tabSelected="1" workbookViewId="0">
      <pane ySplit="1" topLeftCell="A2" activePane="bottomLeft" state="frozen"/>
      <selection pane="bottomLeft" activeCell="F271" sqref="F2:F271"/>
    </sheetView>
  </sheetViews>
  <sheetFormatPr defaultRowHeight="12.9" x14ac:dyDescent="0.2"/>
  <cols>
    <col min="1" max="1" width="60.75" style="8" customWidth="1"/>
    <col min="2" max="2" width="3.625" style="1" bestFit="1" customWidth="1"/>
    <col min="3" max="3" width="7.125" style="3" bestFit="1" customWidth="1"/>
    <col min="4" max="4" width="8" style="3" bestFit="1" customWidth="1"/>
    <col min="5" max="5" width="14.125" style="3" bestFit="1" customWidth="1"/>
    <col min="6" max="6" width="8" style="3" bestFit="1" customWidth="1"/>
    <col min="7" max="8" width="14.125" style="3" bestFit="1" customWidth="1"/>
    <col min="10" max="10" width="14.125" bestFit="1" customWidth="1"/>
    <col min="12" max="12" width="12.625" bestFit="1" customWidth="1"/>
    <col min="13" max="13" width="14.125" bestFit="1" customWidth="1"/>
  </cols>
  <sheetData>
    <row r="1" spans="1:9" x14ac:dyDescent="0.2">
      <c r="A1" s="22" t="s">
        <v>0</v>
      </c>
      <c r="B1" s="23" t="s">
        <v>2</v>
      </c>
      <c r="C1" s="24" t="s">
        <v>3</v>
      </c>
      <c r="D1" s="24" t="s">
        <v>4</v>
      </c>
      <c r="E1" s="24" t="s">
        <v>5</v>
      </c>
      <c r="F1" s="24" t="s">
        <v>6</v>
      </c>
      <c r="G1" s="24" t="s">
        <v>7</v>
      </c>
      <c r="H1" s="24" t="s">
        <v>8</v>
      </c>
      <c r="I1" s="11"/>
    </row>
    <row r="2" spans="1:9" ht="13.6" x14ac:dyDescent="0.2">
      <c r="A2" s="25" t="s">
        <v>9</v>
      </c>
      <c r="B2" s="26" t="s">
        <v>1</v>
      </c>
      <c r="C2" s="27"/>
      <c r="D2" s="54"/>
      <c r="E2" s="27"/>
      <c r="F2" s="54"/>
      <c r="G2" s="27"/>
      <c r="H2" s="27"/>
      <c r="I2" s="11"/>
    </row>
    <row r="3" spans="1:9" ht="14.3" customHeight="1" x14ac:dyDescent="0.2">
      <c r="A3" s="28" t="s">
        <v>10</v>
      </c>
      <c r="B3" s="29" t="s">
        <v>1</v>
      </c>
      <c r="C3" s="30"/>
      <c r="D3" s="55"/>
      <c r="E3" s="30"/>
      <c r="F3" s="55"/>
      <c r="G3" s="30"/>
      <c r="H3" s="30"/>
      <c r="I3" s="11"/>
    </row>
    <row r="4" spans="1:9" x14ac:dyDescent="0.2">
      <c r="A4" s="28" t="s">
        <v>11</v>
      </c>
      <c r="B4" s="29" t="s">
        <v>1</v>
      </c>
      <c r="C4" s="30"/>
      <c r="D4" s="55"/>
      <c r="E4" s="30"/>
      <c r="F4" s="55"/>
      <c r="G4" s="30"/>
      <c r="H4" s="30"/>
      <c r="I4" s="11"/>
    </row>
    <row r="5" spans="1:9" x14ac:dyDescent="0.2">
      <c r="A5" s="31" t="s">
        <v>12</v>
      </c>
      <c r="B5" s="32" t="s">
        <v>13</v>
      </c>
      <c r="C5" s="33">
        <v>40</v>
      </c>
      <c r="D5" s="56"/>
      <c r="E5" s="33">
        <f>C5*D5</f>
        <v>0</v>
      </c>
      <c r="F5" s="56"/>
      <c r="G5" s="33">
        <f>C5*F5</f>
        <v>0</v>
      </c>
      <c r="H5" s="33">
        <f>E5+G5</f>
        <v>0</v>
      </c>
      <c r="I5" s="11"/>
    </row>
    <row r="6" spans="1:9" x14ac:dyDescent="0.2">
      <c r="A6" s="31" t="s">
        <v>14</v>
      </c>
      <c r="B6" s="32" t="s">
        <v>13</v>
      </c>
      <c r="C6" s="33">
        <v>25</v>
      </c>
      <c r="D6" s="56"/>
      <c r="E6" s="33">
        <f>C6*D6</f>
        <v>0</v>
      </c>
      <c r="F6" s="56"/>
      <c r="G6" s="33">
        <f>C6*F6</f>
        <v>0</v>
      </c>
      <c r="H6" s="33">
        <f>E6+G6</f>
        <v>0</v>
      </c>
      <c r="I6" s="11"/>
    </row>
    <row r="7" spans="1:9" x14ac:dyDescent="0.2">
      <c r="A7" s="28" t="s">
        <v>15</v>
      </c>
      <c r="B7" s="29" t="s">
        <v>1</v>
      </c>
      <c r="C7" s="30"/>
      <c r="D7" s="55"/>
      <c r="E7" s="30"/>
      <c r="F7" s="55"/>
      <c r="G7" s="30"/>
      <c r="H7" s="30"/>
      <c r="I7" s="11"/>
    </row>
    <row r="8" spans="1:9" x14ac:dyDescent="0.2">
      <c r="A8" s="28" t="s">
        <v>16</v>
      </c>
      <c r="B8" s="29" t="s">
        <v>1</v>
      </c>
      <c r="C8" s="30"/>
      <c r="D8" s="55"/>
      <c r="E8" s="30"/>
      <c r="F8" s="55"/>
      <c r="G8" s="30"/>
      <c r="H8" s="30"/>
      <c r="I8" s="11"/>
    </row>
    <row r="9" spans="1:9" x14ac:dyDescent="0.2">
      <c r="A9" s="31" t="s">
        <v>14</v>
      </c>
      <c r="B9" s="32" t="s">
        <v>13</v>
      </c>
      <c r="C9" s="33">
        <v>5</v>
      </c>
      <c r="D9" s="56"/>
      <c r="E9" s="33">
        <f>C9*D9</f>
        <v>0</v>
      </c>
      <c r="F9" s="56"/>
      <c r="G9" s="33">
        <f>C9*F9</f>
        <v>0</v>
      </c>
      <c r="H9" s="33">
        <f>E9+G9</f>
        <v>0</v>
      </c>
      <c r="I9" s="11"/>
    </row>
    <row r="10" spans="1:9" x14ac:dyDescent="0.2">
      <c r="A10" s="31" t="s">
        <v>12</v>
      </c>
      <c r="B10" s="32" t="s">
        <v>13</v>
      </c>
      <c r="C10" s="33">
        <v>20</v>
      </c>
      <c r="D10" s="56"/>
      <c r="E10" s="33">
        <f>C10*D10</f>
        <v>0</v>
      </c>
      <c r="F10" s="56"/>
      <c r="G10" s="33">
        <f>C10*F10</f>
        <v>0</v>
      </c>
      <c r="H10" s="33">
        <f>E10+G10</f>
        <v>0</v>
      </c>
      <c r="I10" s="11"/>
    </row>
    <row r="11" spans="1:9" x14ac:dyDescent="0.2">
      <c r="A11" s="28" t="s">
        <v>17</v>
      </c>
      <c r="B11" s="29" t="s">
        <v>1</v>
      </c>
      <c r="C11" s="30"/>
      <c r="D11" s="55"/>
      <c r="E11" s="30"/>
      <c r="F11" s="55"/>
      <c r="G11" s="30"/>
      <c r="H11" s="30"/>
      <c r="I11" s="11"/>
    </row>
    <row r="12" spans="1:9" x14ac:dyDescent="0.2">
      <c r="A12" s="28" t="s">
        <v>18</v>
      </c>
      <c r="B12" s="29" t="s">
        <v>1</v>
      </c>
      <c r="C12" s="30"/>
      <c r="D12" s="55"/>
      <c r="E12" s="30"/>
      <c r="F12" s="55"/>
      <c r="G12" s="30"/>
      <c r="H12" s="30"/>
      <c r="I12" s="11"/>
    </row>
    <row r="13" spans="1:9" x14ac:dyDescent="0.2">
      <c r="A13" s="31" t="s">
        <v>19</v>
      </c>
      <c r="B13" s="32" t="s">
        <v>13</v>
      </c>
      <c r="C13" s="33">
        <v>24</v>
      </c>
      <c r="D13" s="56"/>
      <c r="E13" s="33">
        <f>C13*D13</f>
        <v>0</v>
      </c>
      <c r="F13" s="56"/>
      <c r="G13" s="33">
        <f>C13*F13</f>
        <v>0</v>
      </c>
      <c r="H13" s="33">
        <f>E13+G13</f>
        <v>0</v>
      </c>
      <c r="I13" s="11"/>
    </row>
    <row r="14" spans="1:9" x14ac:dyDescent="0.2">
      <c r="A14" s="28" t="s">
        <v>17</v>
      </c>
      <c r="B14" s="29" t="s">
        <v>1</v>
      </c>
      <c r="C14" s="30"/>
      <c r="D14" s="55"/>
      <c r="E14" s="30"/>
      <c r="F14" s="55"/>
      <c r="G14" s="30"/>
      <c r="H14" s="30"/>
      <c r="I14" s="11"/>
    </row>
    <row r="15" spans="1:9" x14ac:dyDescent="0.2">
      <c r="A15" s="28" t="s">
        <v>20</v>
      </c>
      <c r="B15" s="29" t="s">
        <v>1</v>
      </c>
      <c r="C15" s="30"/>
      <c r="D15" s="55"/>
      <c r="E15" s="30"/>
      <c r="F15" s="55"/>
      <c r="G15" s="30"/>
      <c r="H15" s="30"/>
      <c r="I15" s="11"/>
    </row>
    <row r="16" spans="1:9" x14ac:dyDescent="0.2">
      <c r="A16" s="31" t="s">
        <v>19</v>
      </c>
      <c r="B16" s="32" t="s">
        <v>13</v>
      </c>
      <c r="C16" s="33">
        <v>20</v>
      </c>
      <c r="D16" s="56"/>
      <c r="E16" s="33">
        <f>C16*D16</f>
        <v>0</v>
      </c>
      <c r="F16" s="56"/>
      <c r="G16" s="33">
        <f>C16*F16</f>
        <v>0</v>
      </c>
      <c r="H16" s="33">
        <f>E16+G16</f>
        <v>0</v>
      </c>
      <c r="I16" s="11"/>
    </row>
    <row r="17" spans="1:9" x14ac:dyDescent="0.2">
      <c r="A17" s="28" t="s">
        <v>17</v>
      </c>
      <c r="B17" s="29" t="s">
        <v>1</v>
      </c>
      <c r="C17" s="30"/>
      <c r="D17" s="55"/>
      <c r="E17" s="30"/>
      <c r="F17" s="55"/>
      <c r="G17" s="30"/>
      <c r="H17" s="30"/>
      <c r="I17" s="11"/>
    </row>
    <row r="18" spans="1:9" x14ac:dyDescent="0.2">
      <c r="A18" s="28" t="s">
        <v>21</v>
      </c>
      <c r="B18" s="29" t="s">
        <v>1</v>
      </c>
      <c r="C18" s="30"/>
      <c r="D18" s="55"/>
      <c r="E18" s="30"/>
      <c r="F18" s="55"/>
      <c r="G18" s="30"/>
      <c r="H18" s="30"/>
      <c r="I18" s="11"/>
    </row>
    <row r="19" spans="1:9" x14ac:dyDescent="0.2">
      <c r="A19" s="31" t="s">
        <v>22</v>
      </c>
      <c r="B19" s="32" t="s">
        <v>13</v>
      </c>
      <c r="C19" s="33">
        <v>210</v>
      </c>
      <c r="D19" s="56"/>
      <c r="E19" s="33">
        <f>C19*D19</f>
        <v>0</v>
      </c>
      <c r="F19" s="56"/>
      <c r="G19" s="33">
        <f>C19*F19</f>
        <v>0</v>
      </c>
      <c r="H19" s="33">
        <f>E19+G19</f>
        <v>0</v>
      </c>
      <c r="I19" s="11"/>
    </row>
    <row r="20" spans="1:9" x14ac:dyDescent="0.2">
      <c r="A20" s="31" t="s">
        <v>23</v>
      </c>
      <c r="B20" s="32" t="s">
        <v>13</v>
      </c>
      <c r="C20" s="33">
        <v>40</v>
      </c>
      <c r="D20" s="56"/>
      <c r="E20" s="33">
        <f>C20*D20</f>
        <v>0</v>
      </c>
      <c r="F20" s="56"/>
      <c r="G20" s="33">
        <f>C20*F20</f>
        <v>0</v>
      </c>
      <c r="H20" s="33">
        <f>E20+G20</f>
        <v>0</v>
      </c>
      <c r="I20" s="11"/>
    </row>
    <row r="21" spans="1:9" x14ac:dyDescent="0.2">
      <c r="A21" s="31" t="s">
        <v>24</v>
      </c>
      <c r="B21" s="32" t="s">
        <v>13</v>
      </c>
      <c r="C21" s="33">
        <v>6</v>
      </c>
      <c r="D21" s="56"/>
      <c r="E21" s="33">
        <f>C21*D21</f>
        <v>0</v>
      </c>
      <c r="F21" s="56"/>
      <c r="G21" s="33">
        <f>C21*F21</f>
        <v>0</v>
      </c>
      <c r="H21" s="33">
        <f>E21+G21</f>
        <v>0</v>
      </c>
      <c r="I21" s="11"/>
    </row>
    <row r="22" spans="1:9" x14ac:dyDescent="0.2">
      <c r="A22" s="28" t="s">
        <v>25</v>
      </c>
      <c r="B22" s="29" t="s">
        <v>1</v>
      </c>
      <c r="C22" s="30"/>
      <c r="D22" s="55"/>
      <c r="E22" s="30"/>
      <c r="F22" s="55"/>
      <c r="G22" s="30"/>
      <c r="H22" s="30"/>
      <c r="I22" s="11"/>
    </row>
    <row r="23" spans="1:9" x14ac:dyDescent="0.2">
      <c r="A23" s="28" t="s">
        <v>26</v>
      </c>
      <c r="B23" s="29" t="s">
        <v>1</v>
      </c>
      <c r="C23" s="30"/>
      <c r="D23" s="55"/>
      <c r="E23" s="30"/>
      <c r="F23" s="55"/>
      <c r="G23" s="30"/>
      <c r="H23" s="30"/>
      <c r="I23" s="11"/>
    </row>
    <row r="24" spans="1:9" x14ac:dyDescent="0.2">
      <c r="A24" s="31" t="s">
        <v>27</v>
      </c>
      <c r="B24" s="32" t="s">
        <v>28</v>
      </c>
      <c r="C24" s="33">
        <v>340</v>
      </c>
      <c r="D24" s="56"/>
      <c r="E24" s="33">
        <f>C24*D24</f>
        <v>0</v>
      </c>
      <c r="F24" s="56"/>
      <c r="G24" s="33">
        <f>C24*F24</f>
        <v>0</v>
      </c>
      <c r="H24" s="33">
        <f>E24+G24</f>
        <v>0</v>
      </c>
      <c r="I24" s="11"/>
    </row>
    <row r="25" spans="1:9" x14ac:dyDescent="0.2">
      <c r="A25" s="31" t="s">
        <v>29</v>
      </c>
      <c r="B25" s="32" t="s">
        <v>28</v>
      </c>
      <c r="C25" s="33">
        <v>225</v>
      </c>
      <c r="D25" s="56"/>
      <c r="E25" s="33">
        <f>C25*D25</f>
        <v>0</v>
      </c>
      <c r="F25" s="56"/>
      <c r="G25" s="33">
        <f>C25*F25</f>
        <v>0</v>
      </c>
      <c r="H25" s="33">
        <f>E25+G25</f>
        <v>0</v>
      </c>
      <c r="I25" s="11"/>
    </row>
    <row r="26" spans="1:9" x14ac:dyDescent="0.2">
      <c r="A26" s="31" t="s">
        <v>30</v>
      </c>
      <c r="B26" s="32" t="s">
        <v>28</v>
      </c>
      <c r="C26" s="33">
        <v>90</v>
      </c>
      <c r="D26" s="56"/>
      <c r="E26" s="33">
        <f>C26*D26</f>
        <v>0</v>
      </c>
      <c r="F26" s="56"/>
      <c r="G26" s="33">
        <f>C26*F26</f>
        <v>0</v>
      </c>
      <c r="H26" s="33">
        <f>E26+G26</f>
        <v>0</v>
      </c>
      <c r="I26" s="11"/>
    </row>
    <row r="27" spans="1:9" x14ac:dyDescent="0.2">
      <c r="A27" s="31" t="s">
        <v>31</v>
      </c>
      <c r="B27" s="32" t="s">
        <v>28</v>
      </c>
      <c r="C27" s="33">
        <v>60</v>
      </c>
      <c r="D27" s="56"/>
      <c r="E27" s="33">
        <f>C27*D27</f>
        <v>0</v>
      </c>
      <c r="F27" s="56"/>
      <c r="G27" s="33">
        <f>C27*F27</f>
        <v>0</v>
      </c>
      <c r="H27" s="33">
        <f>E27+G27</f>
        <v>0</v>
      </c>
      <c r="I27" s="11"/>
    </row>
    <row r="28" spans="1:9" x14ac:dyDescent="0.2">
      <c r="A28" s="28" t="s">
        <v>25</v>
      </c>
      <c r="B28" s="29" t="s">
        <v>1</v>
      </c>
      <c r="C28" s="30"/>
      <c r="D28" s="55"/>
      <c r="E28" s="30"/>
      <c r="F28" s="55"/>
      <c r="G28" s="30"/>
      <c r="H28" s="30"/>
      <c r="I28" s="11"/>
    </row>
    <row r="29" spans="1:9" x14ac:dyDescent="0.2">
      <c r="A29" s="28" t="s">
        <v>32</v>
      </c>
      <c r="B29" s="29" t="s">
        <v>1</v>
      </c>
      <c r="C29" s="30"/>
      <c r="D29" s="55"/>
      <c r="E29" s="30"/>
      <c r="F29" s="55"/>
      <c r="G29" s="30"/>
      <c r="H29" s="30"/>
      <c r="I29" s="11"/>
    </row>
    <row r="30" spans="1:9" x14ac:dyDescent="0.2">
      <c r="A30" s="31" t="s">
        <v>29</v>
      </c>
      <c r="B30" s="32" t="s">
        <v>28</v>
      </c>
      <c r="C30" s="33">
        <v>60</v>
      </c>
      <c r="D30" s="56"/>
      <c r="E30" s="33">
        <f>C30*D30</f>
        <v>0</v>
      </c>
      <c r="F30" s="56"/>
      <c r="G30" s="33">
        <f>C30*F30</f>
        <v>0</v>
      </c>
      <c r="H30" s="33">
        <f>E30+G30</f>
        <v>0</v>
      </c>
      <c r="I30" s="11"/>
    </row>
    <row r="31" spans="1:9" x14ac:dyDescent="0.2">
      <c r="A31" s="28" t="s">
        <v>33</v>
      </c>
      <c r="B31" s="29" t="s">
        <v>1</v>
      </c>
      <c r="C31" s="30"/>
      <c r="D31" s="55"/>
      <c r="E31" s="30"/>
      <c r="F31" s="55"/>
      <c r="G31" s="30"/>
      <c r="H31" s="30"/>
      <c r="I31" s="11"/>
    </row>
    <row r="32" spans="1:9" x14ac:dyDescent="0.2">
      <c r="A32" s="28" t="s">
        <v>34</v>
      </c>
      <c r="B32" s="29" t="s">
        <v>1</v>
      </c>
      <c r="C32" s="30"/>
      <c r="D32" s="55"/>
      <c r="E32" s="30"/>
      <c r="F32" s="55"/>
      <c r="G32" s="30"/>
      <c r="H32" s="30"/>
      <c r="I32" s="11"/>
    </row>
    <row r="33" spans="1:9" x14ac:dyDescent="0.2">
      <c r="A33" s="31" t="s">
        <v>27</v>
      </c>
      <c r="B33" s="32" t="s">
        <v>28</v>
      </c>
      <c r="C33" s="33">
        <v>240</v>
      </c>
      <c r="D33" s="56"/>
      <c r="E33" s="33">
        <f>C33*D33</f>
        <v>0</v>
      </c>
      <c r="F33" s="56"/>
      <c r="G33" s="33">
        <f>C33*F33</f>
        <v>0</v>
      </c>
      <c r="H33" s="33">
        <f>E33+G33</f>
        <v>0</v>
      </c>
      <c r="I33" s="11"/>
    </row>
    <row r="34" spans="1:9" x14ac:dyDescent="0.2">
      <c r="A34" s="31" t="s">
        <v>35</v>
      </c>
      <c r="B34" s="32" t="s">
        <v>28</v>
      </c>
      <c r="C34" s="33">
        <v>110</v>
      </c>
      <c r="D34" s="56"/>
      <c r="E34" s="33">
        <f>C34*D34</f>
        <v>0</v>
      </c>
      <c r="F34" s="56"/>
      <c r="G34" s="33">
        <f>C34*F34</f>
        <v>0</v>
      </c>
      <c r="H34" s="33">
        <f>E34+G34</f>
        <v>0</v>
      </c>
      <c r="I34" s="11"/>
    </row>
    <row r="35" spans="1:9" x14ac:dyDescent="0.2">
      <c r="A35" s="31" t="s">
        <v>30</v>
      </c>
      <c r="B35" s="32" t="s">
        <v>28</v>
      </c>
      <c r="C35" s="33">
        <v>45</v>
      </c>
      <c r="D35" s="56"/>
      <c r="E35" s="33">
        <f>C35*D35</f>
        <v>0</v>
      </c>
      <c r="F35" s="56"/>
      <c r="G35" s="33">
        <f>C35*F35</f>
        <v>0</v>
      </c>
      <c r="H35" s="33">
        <f>E35+G35</f>
        <v>0</v>
      </c>
      <c r="I35" s="11"/>
    </row>
    <row r="36" spans="1:9" x14ac:dyDescent="0.2">
      <c r="A36" s="28" t="s">
        <v>33</v>
      </c>
      <c r="B36" s="29" t="s">
        <v>1</v>
      </c>
      <c r="C36" s="30"/>
      <c r="D36" s="55"/>
      <c r="E36" s="30"/>
      <c r="F36" s="55"/>
      <c r="G36" s="30"/>
      <c r="H36" s="30"/>
      <c r="I36" s="11"/>
    </row>
    <row r="37" spans="1:9" x14ac:dyDescent="0.2">
      <c r="A37" s="28" t="s">
        <v>36</v>
      </c>
      <c r="B37" s="29" t="s">
        <v>1</v>
      </c>
      <c r="C37" s="30"/>
      <c r="D37" s="55"/>
      <c r="E37" s="30"/>
      <c r="F37" s="55"/>
      <c r="G37" s="30"/>
      <c r="H37" s="30"/>
      <c r="I37" s="11"/>
    </row>
    <row r="38" spans="1:9" x14ac:dyDescent="0.2">
      <c r="A38" s="31" t="s">
        <v>27</v>
      </c>
      <c r="B38" s="32" t="s">
        <v>28</v>
      </c>
      <c r="C38" s="33">
        <v>80</v>
      </c>
      <c r="D38" s="56"/>
      <c r="E38" s="33">
        <f>C38*D38</f>
        <v>0</v>
      </c>
      <c r="F38" s="56"/>
      <c r="G38" s="33">
        <f>C38*F38</f>
        <v>0</v>
      </c>
      <c r="H38" s="33">
        <f>E38+G38</f>
        <v>0</v>
      </c>
      <c r="I38" s="11"/>
    </row>
    <row r="39" spans="1:9" x14ac:dyDescent="0.2">
      <c r="A39" s="28" t="s">
        <v>37</v>
      </c>
      <c r="B39" s="29" t="s">
        <v>1</v>
      </c>
      <c r="C39" s="30"/>
      <c r="D39" s="55"/>
      <c r="E39" s="30"/>
      <c r="F39" s="55"/>
      <c r="G39" s="30"/>
      <c r="H39" s="30"/>
      <c r="I39" s="11"/>
    </row>
    <row r="40" spans="1:9" x14ac:dyDescent="0.2">
      <c r="A40" s="31" t="s">
        <v>38</v>
      </c>
      <c r="B40" s="32" t="s">
        <v>39</v>
      </c>
      <c r="C40" s="33">
        <v>45</v>
      </c>
      <c r="D40" s="56"/>
      <c r="E40" s="33">
        <f>C40*D40</f>
        <v>0</v>
      </c>
      <c r="F40" s="56"/>
      <c r="G40" s="33">
        <f>C40*F40</f>
        <v>0</v>
      </c>
      <c r="H40" s="33">
        <f>E40+G40</f>
        <v>0</v>
      </c>
      <c r="I40" s="11"/>
    </row>
    <row r="41" spans="1:9" x14ac:dyDescent="0.2">
      <c r="A41" s="31" t="s">
        <v>40</v>
      </c>
      <c r="B41" s="32" t="s">
        <v>39</v>
      </c>
      <c r="C41" s="33">
        <v>120</v>
      </c>
      <c r="D41" s="56"/>
      <c r="E41" s="33">
        <f>C41*D41</f>
        <v>0</v>
      </c>
      <c r="F41" s="56"/>
      <c r="G41" s="33">
        <f>C41*F41</f>
        <v>0</v>
      </c>
      <c r="H41" s="33">
        <f>E41+G41</f>
        <v>0</v>
      </c>
      <c r="I41" s="11"/>
    </row>
    <row r="42" spans="1:9" x14ac:dyDescent="0.2">
      <c r="A42" s="28" t="s">
        <v>41</v>
      </c>
      <c r="B42" s="29" t="s">
        <v>1</v>
      </c>
      <c r="C42" s="30"/>
      <c r="D42" s="55"/>
      <c r="E42" s="30"/>
      <c r="F42" s="55"/>
      <c r="G42" s="30"/>
      <c r="H42" s="30"/>
      <c r="I42" s="11"/>
    </row>
    <row r="43" spans="1:9" x14ac:dyDescent="0.2">
      <c r="A43" s="31" t="s">
        <v>42</v>
      </c>
      <c r="B43" s="32" t="s">
        <v>13</v>
      </c>
      <c r="C43" s="33">
        <v>25</v>
      </c>
      <c r="D43" s="56"/>
      <c r="E43" s="33">
        <f>C43*D43</f>
        <v>0</v>
      </c>
      <c r="F43" s="56"/>
      <c r="G43" s="33">
        <f>C43*F43</f>
        <v>0</v>
      </c>
      <c r="H43" s="33">
        <f>E43+G43</f>
        <v>0</v>
      </c>
      <c r="I43" s="11"/>
    </row>
    <row r="44" spans="1:9" x14ac:dyDescent="0.2">
      <c r="A44" s="28" t="s">
        <v>43</v>
      </c>
      <c r="B44" s="29" t="s">
        <v>1</v>
      </c>
      <c r="C44" s="30"/>
      <c r="D44" s="55"/>
      <c r="E44" s="30"/>
      <c r="F44" s="55"/>
      <c r="G44" s="30"/>
      <c r="H44" s="30"/>
      <c r="I44" s="11"/>
    </row>
    <row r="45" spans="1:9" x14ac:dyDescent="0.2">
      <c r="A45" s="31" t="s">
        <v>44</v>
      </c>
      <c r="B45" s="32" t="s">
        <v>39</v>
      </c>
      <c r="C45" s="33">
        <v>65</v>
      </c>
      <c r="D45" s="56"/>
      <c r="E45" s="33">
        <f>C45*D45</f>
        <v>0</v>
      </c>
      <c r="F45" s="56"/>
      <c r="G45" s="33">
        <f>C45*F45</f>
        <v>0</v>
      </c>
      <c r="H45" s="33">
        <f>E45+G45</f>
        <v>0</v>
      </c>
      <c r="I45" s="11"/>
    </row>
    <row r="46" spans="1:9" x14ac:dyDescent="0.2">
      <c r="A46" s="28" t="s">
        <v>45</v>
      </c>
      <c r="B46" s="29" t="s">
        <v>1</v>
      </c>
      <c r="C46" s="30"/>
      <c r="D46" s="55"/>
      <c r="E46" s="30"/>
      <c r="F46" s="55"/>
      <c r="G46" s="30"/>
      <c r="H46" s="30"/>
      <c r="I46" s="11"/>
    </row>
    <row r="47" spans="1:9" x14ac:dyDescent="0.2">
      <c r="A47" s="28" t="s">
        <v>46</v>
      </c>
      <c r="B47" s="29" t="s">
        <v>1</v>
      </c>
      <c r="C47" s="30"/>
      <c r="D47" s="55"/>
      <c r="E47" s="30"/>
      <c r="F47" s="55"/>
      <c r="G47" s="30"/>
      <c r="H47" s="30"/>
      <c r="I47" s="11"/>
    </row>
    <row r="48" spans="1:9" x14ac:dyDescent="0.2">
      <c r="A48" s="31" t="s">
        <v>47</v>
      </c>
      <c r="B48" s="32" t="s">
        <v>39</v>
      </c>
      <c r="C48" s="33">
        <v>40</v>
      </c>
      <c r="D48" s="56"/>
      <c r="E48" s="33">
        <f>C48*D48</f>
        <v>0</v>
      </c>
      <c r="F48" s="56"/>
      <c r="G48" s="33">
        <f>C48*F48</f>
        <v>0</v>
      </c>
      <c r="H48" s="33">
        <f>E48+G48</f>
        <v>0</v>
      </c>
      <c r="I48" s="11"/>
    </row>
    <row r="49" spans="1:9" x14ac:dyDescent="0.2">
      <c r="A49" s="28" t="s">
        <v>48</v>
      </c>
      <c r="B49" s="29" t="s">
        <v>1</v>
      </c>
      <c r="C49" s="30"/>
      <c r="D49" s="55"/>
      <c r="E49" s="30"/>
      <c r="F49" s="55"/>
      <c r="G49" s="30"/>
      <c r="H49" s="30"/>
      <c r="I49" s="11"/>
    </row>
    <row r="50" spans="1:9" x14ac:dyDescent="0.2">
      <c r="A50" s="28" t="s">
        <v>49</v>
      </c>
      <c r="B50" s="29" t="s">
        <v>1</v>
      </c>
      <c r="C50" s="30"/>
      <c r="D50" s="55"/>
      <c r="E50" s="30"/>
      <c r="F50" s="55"/>
      <c r="G50" s="30"/>
      <c r="H50" s="30"/>
      <c r="I50" s="11"/>
    </row>
    <row r="51" spans="1:9" x14ac:dyDescent="0.2">
      <c r="A51" s="31" t="s">
        <v>50</v>
      </c>
      <c r="B51" s="32" t="s">
        <v>28</v>
      </c>
      <c r="C51" s="33">
        <v>40</v>
      </c>
      <c r="D51" s="56"/>
      <c r="E51" s="33">
        <f>C51*D51</f>
        <v>0</v>
      </c>
      <c r="F51" s="56"/>
      <c r="G51" s="33">
        <f>C51*F51</f>
        <v>0</v>
      </c>
      <c r="H51" s="33">
        <f>E51+G51</f>
        <v>0</v>
      </c>
      <c r="I51" s="11"/>
    </row>
    <row r="52" spans="1:9" x14ac:dyDescent="0.2">
      <c r="A52" s="28" t="s">
        <v>51</v>
      </c>
      <c r="B52" s="29" t="s">
        <v>1</v>
      </c>
      <c r="C52" s="30"/>
      <c r="D52" s="55"/>
      <c r="E52" s="30"/>
      <c r="F52" s="55"/>
      <c r="G52" s="30"/>
      <c r="H52" s="30"/>
      <c r="I52" s="11"/>
    </row>
    <row r="53" spans="1:9" x14ac:dyDescent="0.2">
      <c r="A53" s="28" t="s">
        <v>52</v>
      </c>
      <c r="B53" s="29" t="s">
        <v>1</v>
      </c>
      <c r="C53" s="30"/>
      <c r="D53" s="55"/>
      <c r="E53" s="30"/>
      <c r="F53" s="55"/>
      <c r="G53" s="30"/>
      <c r="H53" s="30"/>
      <c r="I53" s="11"/>
    </row>
    <row r="54" spans="1:9" x14ac:dyDescent="0.2">
      <c r="A54" s="28" t="s">
        <v>53</v>
      </c>
      <c r="B54" s="29" t="s">
        <v>1</v>
      </c>
      <c r="C54" s="30"/>
      <c r="D54" s="55"/>
      <c r="E54" s="30"/>
      <c r="F54" s="55"/>
      <c r="G54" s="30"/>
      <c r="H54" s="30"/>
      <c r="I54" s="11"/>
    </row>
    <row r="55" spans="1:9" x14ac:dyDescent="0.2">
      <c r="A55" s="31" t="s">
        <v>54</v>
      </c>
      <c r="B55" s="32" t="s">
        <v>39</v>
      </c>
      <c r="C55" s="33">
        <v>40</v>
      </c>
      <c r="D55" s="56"/>
      <c r="E55" s="33">
        <f>C55*D55</f>
        <v>0</v>
      </c>
      <c r="F55" s="56"/>
      <c r="G55" s="33">
        <f>C55*F55</f>
        <v>0</v>
      </c>
      <c r="H55" s="33">
        <f>E55+G55</f>
        <v>0</v>
      </c>
      <c r="I55" s="11"/>
    </row>
    <row r="56" spans="1:9" x14ac:dyDescent="0.2">
      <c r="A56" s="28" t="s">
        <v>55</v>
      </c>
      <c r="B56" s="29" t="s">
        <v>1</v>
      </c>
      <c r="C56" s="30"/>
      <c r="D56" s="55"/>
      <c r="E56" s="30"/>
      <c r="F56" s="55"/>
      <c r="G56" s="30"/>
      <c r="H56" s="30"/>
      <c r="I56" s="11"/>
    </row>
    <row r="57" spans="1:9" x14ac:dyDescent="0.2">
      <c r="A57" s="31" t="s">
        <v>1</v>
      </c>
      <c r="B57" s="32" t="s">
        <v>39</v>
      </c>
      <c r="C57" s="33">
        <v>350</v>
      </c>
      <c r="D57" s="56"/>
      <c r="E57" s="33">
        <f>C57*D57</f>
        <v>0</v>
      </c>
      <c r="F57" s="56"/>
      <c r="G57" s="33">
        <f>C57*F57</f>
        <v>0</v>
      </c>
      <c r="H57" s="33">
        <f>E57+G57</f>
        <v>0</v>
      </c>
      <c r="I57" s="11"/>
    </row>
    <row r="58" spans="1:9" x14ac:dyDescent="0.2">
      <c r="A58" s="31" t="s">
        <v>56</v>
      </c>
      <c r="B58" s="32" t="s">
        <v>185</v>
      </c>
      <c r="C58" s="33">
        <v>1</v>
      </c>
      <c r="D58" s="56"/>
      <c r="E58" s="33">
        <f>C58*D58</f>
        <v>0</v>
      </c>
      <c r="F58" s="56"/>
      <c r="G58" s="33">
        <f>C58*F58</f>
        <v>0</v>
      </c>
      <c r="H58" s="33">
        <f>E58+G58</f>
        <v>0</v>
      </c>
      <c r="I58" s="11"/>
    </row>
    <row r="59" spans="1:9" ht="13.6" x14ac:dyDescent="0.2">
      <c r="A59" s="25" t="s">
        <v>57</v>
      </c>
      <c r="B59" s="26" t="s">
        <v>1</v>
      </c>
      <c r="C59" s="27"/>
      <c r="D59" s="54"/>
      <c r="E59" s="27">
        <f>SUM(E5:E58)</f>
        <v>0</v>
      </c>
      <c r="F59" s="54"/>
      <c r="G59" s="27"/>
      <c r="H59" s="27">
        <f>SUM(H5:H58)</f>
        <v>0</v>
      </c>
      <c r="I59" s="11"/>
    </row>
    <row r="60" spans="1:9" ht="13.6" x14ac:dyDescent="0.2">
      <c r="A60" s="25" t="s">
        <v>158</v>
      </c>
      <c r="B60" s="26" t="s">
        <v>1</v>
      </c>
      <c r="C60" s="27"/>
      <c r="D60" s="54"/>
      <c r="E60" s="27"/>
      <c r="F60" s="54"/>
      <c r="G60" s="27"/>
      <c r="H60" s="27"/>
      <c r="I60" s="11"/>
    </row>
    <row r="61" spans="1:9" x14ac:dyDescent="0.2">
      <c r="A61" s="34" t="s">
        <v>160</v>
      </c>
      <c r="B61" s="35" t="s">
        <v>28</v>
      </c>
      <c r="C61" s="36">
        <v>90</v>
      </c>
      <c r="D61" s="57"/>
      <c r="E61" s="36">
        <f>C61*D61</f>
        <v>0</v>
      </c>
      <c r="F61" s="57"/>
      <c r="G61" s="36">
        <f>C61*F61</f>
        <v>0</v>
      </c>
      <c r="H61" s="36">
        <f>E61+G61</f>
        <v>0</v>
      </c>
      <c r="I61" s="11"/>
    </row>
    <row r="62" spans="1:9" x14ac:dyDescent="0.2">
      <c r="A62" s="34" t="s">
        <v>163</v>
      </c>
      <c r="B62" s="35" t="s">
        <v>13</v>
      </c>
      <c r="C62" s="36">
        <v>3</v>
      </c>
      <c r="D62" s="57"/>
      <c r="E62" s="36">
        <f t="shared" ref="E62:E88" si="0">C62*D62</f>
        <v>0</v>
      </c>
      <c r="F62" s="57"/>
      <c r="G62" s="36">
        <f t="shared" ref="G62:G88" si="1">C62*F62</f>
        <v>0</v>
      </c>
      <c r="H62" s="36">
        <f t="shared" ref="H62:H88" si="2">E62+G62</f>
        <v>0</v>
      </c>
      <c r="I62" s="11"/>
    </row>
    <row r="63" spans="1:9" x14ac:dyDescent="0.2">
      <c r="A63" s="34" t="s">
        <v>161</v>
      </c>
      <c r="B63" s="35" t="s">
        <v>28</v>
      </c>
      <c r="C63" s="36">
        <v>60</v>
      </c>
      <c r="D63" s="57"/>
      <c r="E63" s="36">
        <f t="shared" si="0"/>
        <v>0</v>
      </c>
      <c r="F63" s="57"/>
      <c r="G63" s="36">
        <f t="shared" si="1"/>
        <v>0</v>
      </c>
      <c r="H63" s="36">
        <f t="shared" si="2"/>
        <v>0</v>
      </c>
      <c r="I63" s="11"/>
    </row>
    <row r="64" spans="1:9" x14ac:dyDescent="0.2">
      <c r="A64" s="34" t="s">
        <v>162</v>
      </c>
      <c r="B64" s="35" t="s">
        <v>13</v>
      </c>
      <c r="C64" s="36">
        <v>27</v>
      </c>
      <c r="D64" s="57"/>
      <c r="E64" s="36">
        <f t="shared" si="0"/>
        <v>0</v>
      </c>
      <c r="F64" s="57"/>
      <c r="G64" s="36">
        <f t="shared" si="1"/>
        <v>0</v>
      </c>
      <c r="H64" s="36">
        <f t="shared" si="2"/>
        <v>0</v>
      </c>
      <c r="I64" s="11"/>
    </row>
    <row r="65" spans="1:9" x14ac:dyDescent="0.2">
      <c r="A65" s="34" t="s">
        <v>164</v>
      </c>
      <c r="B65" s="35" t="s">
        <v>13</v>
      </c>
      <c r="C65" s="36">
        <v>4</v>
      </c>
      <c r="D65" s="57"/>
      <c r="E65" s="36">
        <f t="shared" si="0"/>
        <v>0</v>
      </c>
      <c r="F65" s="57"/>
      <c r="G65" s="36">
        <f t="shared" si="1"/>
        <v>0</v>
      </c>
      <c r="H65" s="36">
        <f t="shared" si="2"/>
        <v>0</v>
      </c>
      <c r="I65" s="11"/>
    </row>
    <row r="66" spans="1:9" x14ac:dyDescent="0.2">
      <c r="A66" s="34" t="s">
        <v>165</v>
      </c>
      <c r="B66" s="35" t="s">
        <v>13</v>
      </c>
      <c r="C66" s="36">
        <v>2</v>
      </c>
      <c r="D66" s="57"/>
      <c r="E66" s="36">
        <f t="shared" si="0"/>
        <v>0</v>
      </c>
      <c r="F66" s="57"/>
      <c r="G66" s="36">
        <f t="shared" si="1"/>
        <v>0</v>
      </c>
      <c r="H66" s="36">
        <f t="shared" si="2"/>
        <v>0</v>
      </c>
      <c r="I66" s="11"/>
    </row>
    <row r="67" spans="1:9" x14ac:dyDescent="0.2">
      <c r="A67" s="34" t="s">
        <v>166</v>
      </c>
      <c r="B67" s="35" t="s">
        <v>28</v>
      </c>
      <c r="C67" s="36">
        <v>350</v>
      </c>
      <c r="D67" s="57"/>
      <c r="E67" s="36">
        <f t="shared" si="0"/>
        <v>0</v>
      </c>
      <c r="F67" s="57"/>
      <c r="G67" s="36">
        <f t="shared" si="1"/>
        <v>0</v>
      </c>
      <c r="H67" s="36">
        <f t="shared" si="2"/>
        <v>0</v>
      </c>
      <c r="I67" s="11"/>
    </row>
    <row r="68" spans="1:9" x14ac:dyDescent="0.2">
      <c r="A68" s="34" t="s">
        <v>167</v>
      </c>
      <c r="B68" s="35" t="s">
        <v>13</v>
      </c>
      <c r="C68" s="36">
        <v>2</v>
      </c>
      <c r="D68" s="57"/>
      <c r="E68" s="36">
        <f t="shared" si="0"/>
        <v>0</v>
      </c>
      <c r="F68" s="57"/>
      <c r="G68" s="36">
        <f t="shared" si="1"/>
        <v>0</v>
      </c>
      <c r="H68" s="36">
        <f t="shared" si="2"/>
        <v>0</v>
      </c>
      <c r="I68" s="11"/>
    </row>
    <row r="69" spans="1:9" x14ac:dyDescent="0.2">
      <c r="A69" s="34" t="s">
        <v>170</v>
      </c>
      <c r="B69" s="35" t="s">
        <v>28</v>
      </c>
      <c r="C69" s="36">
        <v>10</v>
      </c>
      <c r="D69" s="57"/>
      <c r="E69" s="36">
        <f t="shared" si="0"/>
        <v>0</v>
      </c>
      <c r="F69" s="57"/>
      <c r="G69" s="36">
        <f t="shared" si="1"/>
        <v>0</v>
      </c>
      <c r="H69" s="36">
        <f t="shared" si="2"/>
        <v>0</v>
      </c>
      <c r="I69" s="11"/>
    </row>
    <row r="70" spans="1:9" x14ac:dyDescent="0.2">
      <c r="A70" s="34" t="s">
        <v>168</v>
      </c>
      <c r="B70" s="35" t="s">
        <v>13</v>
      </c>
      <c r="C70" s="36">
        <v>8</v>
      </c>
      <c r="D70" s="57"/>
      <c r="E70" s="36">
        <f t="shared" si="0"/>
        <v>0</v>
      </c>
      <c r="F70" s="57"/>
      <c r="G70" s="36">
        <f t="shared" si="1"/>
        <v>0</v>
      </c>
      <c r="H70" s="36">
        <f t="shared" si="2"/>
        <v>0</v>
      </c>
      <c r="I70" s="11"/>
    </row>
    <row r="71" spans="1:9" x14ac:dyDescent="0.2">
      <c r="A71" s="34" t="s">
        <v>169</v>
      </c>
      <c r="B71" s="35" t="s">
        <v>13</v>
      </c>
      <c r="C71" s="36">
        <v>2</v>
      </c>
      <c r="D71" s="57"/>
      <c r="E71" s="36">
        <f t="shared" si="0"/>
        <v>0</v>
      </c>
      <c r="F71" s="57"/>
      <c r="G71" s="36">
        <f t="shared" si="1"/>
        <v>0</v>
      </c>
      <c r="H71" s="36">
        <f t="shared" si="2"/>
        <v>0</v>
      </c>
      <c r="I71" s="11"/>
    </row>
    <row r="72" spans="1:9" x14ac:dyDescent="0.2">
      <c r="A72" s="34" t="s">
        <v>171</v>
      </c>
      <c r="B72" s="35" t="s">
        <v>13</v>
      </c>
      <c r="C72" s="36">
        <v>9</v>
      </c>
      <c r="D72" s="57"/>
      <c r="E72" s="36">
        <f t="shared" si="0"/>
        <v>0</v>
      </c>
      <c r="F72" s="57"/>
      <c r="G72" s="36">
        <f t="shared" si="1"/>
        <v>0</v>
      </c>
      <c r="H72" s="36">
        <f t="shared" si="2"/>
        <v>0</v>
      </c>
      <c r="I72" s="11"/>
    </row>
    <row r="73" spans="1:9" x14ac:dyDescent="0.2">
      <c r="A73" s="34" t="s">
        <v>172</v>
      </c>
      <c r="B73" s="35" t="s">
        <v>13</v>
      </c>
      <c r="C73" s="36">
        <v>8</v>
      </c>
      <c r="D73" s="57"/>
      <c r="E73" s="36">
        <f t="shared" si="0"/>
        <v>0</v>
      </c>
      <c r="F73" s="57"/>
      <c r="G73" s="36">
        <f t="shared" si="1"/>
        <v>0</v>
      </c>
      <c r="H73" s="36">
        <f t="shared" si="2"/>
        <v>0</v>
      </c>
      <c r="I73" s="11"/>
    </row>
    <row r="74" spans="1:9" x14ac:dyDescent="0.2">
      <c r="A74" s="34" t="s">
        <v>173</v>
      </c>
      <c r="B74" s="35" t="s">
        <v>13</v>
      </c>
      <c r="C74" s="36">
        <v>12</v>
      </c>
      <c r="D74" s="57"/>
      <c r="E74" s="36">
        <f t="shared" si="0"/>
        <v>0</v>
      </c>
      <c r="F74" s="57"/>
      <c r="G74" s="36">
        <f t="shared" si="1"/>
        <v>0</v>
      </c>
      <c r="H74" s="36">
        <f t="shared" si="2"/>
        <v>0</v>
      </c>
      <c r="I74" s="11"/>
    </row>
    <row r="75" spans="1:9" x14ac:dyDescent="0.2">
      <c r="A75" s="34" t="s">
        <v>174</v>
      </c>
      <c r="B75" s="35" t="s">
        <v>13</v>
      </c>
      <c r="C75" s="36">
        <v>5</v>
      </c>
      <c r="D75" s="57"/>
      <c r="E75" s="36">
        <f t="shared" si="0"/>
        <v>0</v>
      </c>
      <c r="F75" s="57"/>
      <c r="G75" s="36">
        <f t="shared" si="1"/>
        <v>0</v>
      </c>
      <c r="H75" s="36">
        <f t="shared" si="2"/>
        <v>0</v>
      </c>
      <c r="I75" s="11"/>
    </row>
    <row r="76" spans="1:9" x14ac:dyDescent="0.2">
      <c r="A76" s="34" t="s">
        <v>175</v>
      </c>
      <c r="B76" s="35" t="s">
        <v>13</v>
      </c>
      <c r="C76" s="36">
        <v>3</v>
      </c>
      <c r="D76" s="57"/>
      <c r="E76" s="36">
        <f t="shared" si="0"/>
        <v>0</v>
      </c>
      <c r="F76" s="57"/>
      <c r="G76" s="36">
        <f t="shared" si="1"/>
        <v>0</v>
      </c>
      <c r="H76" s="36">
        <f t="shared" si="2"/>
        <v>0</v>
      </c>
      <c r="I76" s="11"/>
    </row>
    <row r="77" spans="1:9" x14ac:dyDescent="0.2">
      <c r="A77" s="34" t="s">
        <v>176</v>
      </c>
      <c r="B77" s="35" t="s">
        <v>13</v>
      </c>
      <c r="C77" s="36">
        <v>1</v>
      </c>
      <c r="D77" s="57"/>
      <c r="E77" s="36">
        <f t="shared" si="0"/>
        <v>0</v>
      </c>
      <c r="F77" s="57"/>
      <c r="G77" s="36">
        <f t="shared" si="1"/>
        <v>0</v>
      </c>
      <c r="H77" s="36">
        <f t="shared" si="2"/>
        <v>0</v>
      </c>
      <c r="I77" s="11"/>
    </row>
    <row r="78" spans="1:9" x14ac:dyDescent="0.2">
      <c r="A78" s="34" t="s">
        <v>184</v>
      </c>
      <c r="B78" s="35" t="s">
        <v>13</v>
      </c>
      <c r="C78" s="36">
        <v>9</v>
      </c>
      <c r="D78" s="57"/>
      <c r="E78" s="36">
        <f t="shared" si="0"/>
        <v>0</v>
      </c>
      <c r="F78" s="57"/>
      <c r="G78" s="36">
        <f t="shared" si="1"/>
        <v>0</v>
      </c>
      <c r="H78" s="36">
        <f t="shared" si="2"/>
        <v>0</v>
      </c>
      <c r="I78" s="11"/>
    </row>
    <row r="79" spans="1:9" x14ac:dyDescent="0.2">
      <c r="A79" s="34" t="s">
        <v>177</v>
      </c>
      <c r="B79" s="35" t="s">
        <v>13</v>
      </c>
      <c r="C79" s="36">
        <v>9</v>
      </c>
      <c r="D79" s="57"/>
      <c r="E79" s="36">
        <f t="shared" si="0"/>
        <v>0</v>
      </c>
      <c r="F79" s="57"/>
      <c r="G79" s="36">
        <f t="shared" si="1"/>
        <v>0</v>
      </c>
      <c r="H79" s="36">
        <f t="shared" si="2"/>
        <v>0</v>
      </c>
      <c r="I79" s="11"/>
    </row>
    <row r="80" spans="1:9" x14ac:dyDescent="0.2">
      <c r="A80" s="34" t="s">
        <v>178</v>
      </c>
      <c r="B80" s="35" t="s">
        <v>13</v>
      </c>
      <c r="C80" s="36">
        <v>6</v>
      </c>
      <c r="D80" s="57"/>
      <c r="E80" s="36">
        <f t="shared" si="0"/>
        <v>0</v>
      </c>
      <c r="F80" s="57"/>
      <c r="G80" s="36">
        <f t="shared" si="1"/>
        <v>0</v>
      </c>
      <c r="H80" s="36">
        <f t="shared" si="2"/>
        <v>0</v>
      </c>
      <c r="I80" s="11"/>
    </row>
    <row r="81" spans="1:9" x14ac:dyDescent="0.2">
      <c r="A81" s="34" t="s">
        <v>58</v>
      </c>
      <c r="B81" s="35" t="s">
        <v>13</v>
      </c>
      <c r="C81" s="36">
        <v>2</v>
      </c>
      <c r="D81" s="57"/>
      <c r="E81" s="36">
        <f t="shared" si="0"/>
        <v>0</v>
      </c>
      <c r="F81" s="57"/>
      <c r="G81" s="36">
        <f t="shared" si="1"/>
        <v>0</v>
      </c>
      <c r="H81" s="36">
        <f t="shared" si="2"/>
        <v>0</v>
      </c>
      <c r="I81" s="11"/>
    </row>
    <row r="82" spans="1:9" x14ac:dyDescent="0.2">
      <c r="A82" s="34" t="s">
        <v>59</v>
      </c>
      <c r="B82" s="35" t="s">
        <v>13</v>
      </c>
      <c r="C82" s="36">
        <v>9</v>
      </c>
      <c r="D82" s="57"/>
      <c r="E82" s="36">
        <f t="shared" si="0"/>
        <v>0</v>
      </c>
      <c r="F82" s="57"/>
      <c r="G82" s="36">
        <f t="shared" si="1"/>
        <v>0</v>
      </c>
      <c r="H82" s="36">
        <f t="shared" si="2"/>
        <v>0</v>
      </c>
      <c r="I82" s="11"/>
    </row>
    <row r="83" spans="1:9" x14ac:dyDescent="0.2">
      <c r="A83" s="34" t="s">
        <v>179</v>
      </c>
      <c r="B83" s="35" t="s">
        <v>13</v>
      </c>
      <c r="C83" s="36">
        <v>70</v>
      </c>
      <c r="D83" s="57"/>
      <c r="E83" s="36">
        <f t="shared" si="0"/>
        <v>0</v>
      </c>
      <c r="F83" s="57"/>
      <c r="G83" s="36">
        <f t="shared" si="1"/>
        <v>0</v>
      </c>
      <c r="H83" s="36">
        <f t="shared" si="2"/>
        <v>0</v>
      </c>
      <c r="I83" s="11"/>
    </row>
    <row r="84" spans="1:9" x14ac:dyDescent="0.2">
      <c r="A84" s="34" t="s">
        <v>180</v>
      </c>
      <c r="B84" s="35" t="s">
        <v>13</v>
      </c>
      <c r="C84" s="36">
        <v>16</v>
      </c>
      <c r="D84" s="57"/>
      <c r="E84" s="36">
        <f t="shared" si="0"/>
        <v>0</v>
      </c>
      <c r="F84" s="57"/>
      <c r="G84" s="36">
        <f t="shared" si="1"/>
        <v>0</v>
      </c>
      <c r="H84" s="36">
        <f t="shared" si="2"/>
        <v>0</v>
      </c>
      <c r="I84" s="11"/>
    </row>
    <row r="85" spans="1:9" x14ac:dyDescent="0.2">
      <c r="A85" s="34" t="s">
        <v>181</v>
      </c>
      <c r="B85" s="35" t="s">
        <v>13</v>
      </c>
      <c r="C85" s="36">
        <v>65</v>
      </c>
      <c r="D85" s="57"/>
      <c r="E85" s="36">
        <f t="shared" si="0"/>
        <v>0</v>
      </c>
      <c r="F85" s="57"/>
      <c r="G85" s="36">
        <f t="shared" si="1"/>
        <v>0</v>
      </c>
      <c r="H85" s="36">
        <f t="shared" si="2"/>
        <v>0</v>
      </c>
      <c r="I85" s="11"/>
    </row>
    <row r="86" spans="1:9" x14ac:dyDescent="0.2">
      <c r="A86" s="34" t="s">
        <v>182</v>
      </c>
      <c r="B86" s="35" t="s">
        <v>13</v>
      </c>
      <c r="C86" s="36">
        <v>90</v>
      </c>
      <c r="D86" s="57"/>
      <c r="E86" s="36">
        <f t="shared" si="0"/>
        <v>0</v>
      </c>
      <c r="F86" s="57"/>
      <c r="G86" s="36">
        <f t="shared" si="1"/>
        <v>0</v>
      </c>
      <c r="H86" s="36">
        <f t="shared" si="2"/>
        <v>0</v>
      </c>
      <c r="I86" s="11"/>
    </row>
    <row r="87" spans="1:9" x14ac:dyDescent="0.2">
      <c r="A87" s="34" t="s">
        <v>183</v>
      </c>
      <c r="B87" s="35" t="s">
        <v>13</v>
      </c>
      <c r="C87" s="36">
        <v>10</v>
      </c>
      <c r="D87" s="57"/>
      <c r="E87" s="36">
        <f t="shared" si="0"/>
        <v>0</v>
      </c>
      <c r="F87" s="57"/>
      <c r="G87" s="36">
        <f t="shared" si="1"/>
        <v>0</v>
      </c>
      <c r="H87" s="36">
        <f t="shared" si="2"/>
        <v>0</v>
      </c>
      <c r="I87" s="11"/>
    </row>
    <row r="88" spans="1:9" x14ac:dyDescent="0.2">
      <c r="A88" s="34" t="s">
        <v>56</v>
      </c>
      <c r="B88" s="35" t="s">
        <v>185</v>
      </c>
      <c r="C88" s="36">
        <v>1</v>
      </c>
      <c r="D88" s="57"/>
      <c r="E88" s="36">
        <f t="shared" si="0"/>
        <v>0</v>
      </c>
      <c r="F88" s="57"/>
      <c r="G88" s="36">
        <f t="shared" si="1"/>
        <v>0</v>
      </c>
      <c r="H88" s="36">
        <f t="shared" si="2"/>
        <v>0</v>
      </c>
      <c r="I88" s="11"/>
    </row>
    <row r="89" spans="1:9" ht="13.6" x14ac:dyDescent="0.2">
      <c r="A89" s="37" t="s">
        <v>159</v>
      </c>
      <c r="B89" s="38" t="s">
        <v>1</v>
      </c>
      <c r="C89" s="39"/>
      <c r="D89" s="58"/>
      <c r="E89" s="39">
        <f>SUM(E61:E88)</f>
        <v>0</v>
      </c>
      <c r="F89" s="58"/>
      <c r="G89" s="39">
        <f>SUM(G61:G88)</f>
        <v>0</v>
      </c>
      <c r="H89" s="39">
        <f>SUM(H61:H88)</f>
        <v>0</v>
      </c>
      <c r="I89" s="11"/>
    </row>
    <row r="90" spans="1:9" ht="13.6" x14ac:dyDescent="0.2">
      <c r="A90" s="37" t="s">
        <v>60</v>
      </c>
      <c r="B90" s="38" t="s">
        <v>1</v>
      </c>
      <c r="C90" s="39"/>
      <c r="D90" s="58"/>
      <c r="E90" s="39"/>
      <c r="F90" s="58"/>
      <c r="G90" s="39"/>
      <c r="H90" s="39"/>
      <c r="I90" s="11"/>
    </row>
    <row r="91" spans="1:9" s="6" customFormat="1" x14ac:dyDescent="0.2">
      <c r="A91" s="40" t="s">
        <v>221</v>
      </c>
      <c r="B91" s="41" t="s">
        <v>13</v>
      </c>
      <c r="C91" s="42">
        <v>1</v>
      </c>
      <c r="D91" s="59"/>
      <c r="E91" s="42">
        <f>C91*D91</f>
        <v>0</v>
      </c>
      <c r="F91" s="59"/>
      <c r="G91" s="42">
        <f>C91*F91</f>
        <v>0</v>
      </c>
      <c r="H91" s="42">
        <f>E91+G91</f>
        <v>0</v>
      </c>
      <c r="I91" s="43"/>
    </row>
    <row r="92" spans="1:9" s="6" customFormat="1" x14ac:dyDescent="0.2">
      <c r="A92" s="40" t="s">
        <v>222</v>
      </c>
      <c r="B92" s="41" t="s">
        <v>13</v>
      </c>
      <c r="C92" s="42">
        <v>2</v>
      </c>
      <c r="D92" s="59"/>
      <c r="E92" s="42">
        <f t="shared" ref="E92:E97" si="3">C92*D92</f>
        <v>0</v>
      </c>
      <c r="F92" s="59"/>
      <c r="G92" s="42">
        <f t="shared" ref="G92:G97" si="4">C92*F92</f>
        <v>0</v>
      </c>
      <c r="H92" s="42">
        <f t="shared" ref="H92:H97" si="5">E92+G92</f>
        <v>0</v>
      </c>
      <c r="I92" s="43"/>
    </row>
    <row r="93" spans="1:9" s="6" customFormat="1" x14ac:dyDescent="0.2">
      <c r="A93" s="40" t="s">
        <v>223</v>
      </c>
      <c r="B93" s="41" t="s">
        <v>13</v>
      </c>
      <c r="C93" s="42">
        <v>48</v>
      </c>
      <c r="D93" s="59"/>
      <c r="E93" s="42">
        <f t="shared" si="3"/>
        <v>0</v>
      </c>
      <c r="F93" s="59"/>
      <c r="G93" s="42">
        <f t="shared" si="4"/>
        <v>0</v>
      </c>
      <c r="H93" s="42">
        <f t="shared" si="5"/>
        <v>0</v>
      </c>
      <c r="I93" s="43"/>
    </row>
    <row r="94" spans="1:9" s="6" customFormat="1" x14ac:dyDescent="0.2">
      <c r="A94" s="40" t="s">
        <v>224</v>
      </c>
      <c r="B94" s="41" t="s">
        <v>13</v>
      </c>
      <c r="C94" s="42">
        <v>90</v>
      </c>
      <c r="D94" s="59"/>
      <c r="E94" s="42">
        <f t="shared" si="3"/>
        <v>0</v>
      </c>
      <c r="F94" s="59"/>
      <c r="G94" s="42">
        <f t="shared" si="4"/>
        <v>0</v>
      </c>
      <c r="H94" s="42">
        <f t="shared" si="5"/>
        <v>0</v>
      </c>
      <c r="I94" s="43"/>
    </row>
    <row r="95" spans="1:9" s="6" customFormat="1" x14ac:dyDescent="0.2">
      <c r="A95" s="40" t="s">
        <v>225</v>
      </c>
      <c r="B95" s="41" t="s">
        <v>13</v>
      </c>
      <c r="C95" s="42">
        <v>13</v>
      </c>
      <c r="D95" s="59"/>
      <c r="E95" s="42">
        <f t="shared" si="3"/>
        <v>0</v>
      </c>
      <c r="F95" s="59"/>
      <c r="G95" s="42">
        <f t="shared" si="4"/>
        <v>0</v>
      </c>
      <c r="H95" s="42">
        <f t="shared" si="5"/>
        <v>0</v>
      </c>
      <c r="I95" s="44"/>
    </row>
    <row r="96" spans="1:9" s="6" customFormat="1" x14ac:dyDescent="0.2">
      <c r="A96" s="40" t="s">
        <v>61</v>
      </c>
      <c r="B96" s="41" t="s">
        <v>13</v>
      </c>
      <c r="C96" s="42">
        <f>C91+C93+C94+C95</f>
        <v>152</v>
      </c>
      <c r="D96" s="59"/>
      <c r="E96" s="42">
        <f t="shared" si="3"/>
        <v>0</v>
      </c>
      <c r="F96" s="59"/>
      <c r="G96" s="42">
        <f t="shared" si="4"/>
        <v>0</v>
      </c>
      <c r="H96" s="42">
        <f t="shared" si="5"/>
        <v>0</v>
      </c>
      <c r="I96" s="44"/>
    </row>
    <row r="97" spans="1:9" s="6" customFormat="1" x14ac:dyDescent="0.2">
      <c r="A97" s="40" t="s">
        <v>56</v>
      </c>
      <c r="B97" s="41" t="s">
        <v>185</v>
      </c>
      <c r="C97" s="42">
        <v>1</v>
      </c>
      <c r="D97" s="59"/>
      <c r="E97" s="42">
        <f t="shared" si="3"/>
        <v>0</v>
      </c>
      <c r="F97" s="59"/>
      <c r="G97" s="42">
        <f t="shared" si="4"/>
        <v>0</v>
      </c>
      <c r="H97" s="42">
        <f t="shared" si="5"/>
        <v>0</v>
      </c>
      <c r="I97" s="44"/>
    </row>
    <row r="98" spans="1:9" ht="13.6" x14ac:dyDescent="0.2">
      <c r="A98" s="37" t="s">
        <v>62</v>
      </c>
      <c r="B98" s="38" t="s">
        <v>1</v>
      </c>
      <c r="C98" s="39"/>
      <c r="D98" s="58"/>
      <c r="E98" s="39">
        <f>SUM(E91:E97)</f>
        <v>0</v>
      </c>
      <c r="F98" s="58"/>
      <c r="G98" s="39">
        <f>SUM(G91:G97)</f>
        <v>0</v>
      </c>
      <c r="H98" s="39">
        <f>SUM(H91:H97)</f>
        <v>0</v>
      </c>
      <c r="I98" s="11"/>
    </row>
    <row r="99" spans="1:9" ht="13.6" x14ac:dyDescent="0.2">
      <c r="A99" s="37" t="s">
        <v>63</v>
      </c>
      <c r="B99" s="38" t="s">
        <v>1</v>
      </c>
      <c r="C99" s="39"/>
      <c r="D99" s="58"/>
      <c r="E99" s="39"/>
      <c r="F99" s="58"/>
      <c r="G99" s="39"/>
      <c r="H99" s="39"/>
      <c r="I99" s="11"/>
    </row>
    <row r="100" spans="1:9" s="7" customFormat="1" x14ac:dyDescent="0.2">
      <c r="A100" s="40" t="s">
        <v>218</v>
      </c>
      <c r="B100" s="41" t="s">
        <v>13</v>
      </c>
      <c r="C100" s="42">
        <v>13</v>
      </c>
      <c r="D100" s="59"/>
      <c r="E100" s="42">
        <f>C100*D100</f>
        <v>0</v>
      </c>
      <c r="F100" s="59"/>
      <c r="G100" s="42">
        <f>C100*F100</f>
        <v>0</v>
      </c>
      <c r="H100" s="42">
        <f>E100+G100</f>
        <v>0</v>
      </c>
      <c r="I100" s="45"/>
    </row>
    <row r="101" spans="1:9" s="7" customFormat="1" x14ac:dyDescent="0.2">
      <c r="A101" s="40" t="s">
        <v>64</v>
      </c>
      <c r="B101" s="41" t="s">
        <v>13</v>
      </c>
      <c r="C101" s="42">
        <f>64+76</f>
        <v>140</v>
      </c>
      <c r="D101" s="59"/>
      <c r="E101" s="42">
        <f t="shared" ref="E101:E152" si="6">C101*D101</f>
        <v>0</v>
      </c>
      <c r="F101" s="59"/>
      <c r="G101" s="42">
        <f t="shared" ref="G101:G152" si="7">C101*F101</f>
        <v>0</v>
      </c>
      <c r="H101" s="42">
        <f t="shared" ref="H101:H152" si="8">E101+G101</f>
        <v>0</v>
      </c>
      <c r="I101" s="45"/>
    </row>
    <row r="102" spans="1:9" s="7" customFormat="1" x14ac:dyDescent="0.2">
      <c r="A102" s="40" t="s">
        <v>130</v>
      </c>
      <c r="B102" s="41" t="s">
        <v>13</v>
      </c>
      <c r="C102" s="42">
        <v>13</v>
      </c>
      <c r="D102" s="59"/>
      <c r="E102" s="42">
        <f t="shared" si="6"/>
        <v>0</v>
      </c>
      <c r="F102" s="59"/>
      <c r="G102" s="42">
        <f t="shared" si="7"/>
        <v>0</v>
      </c>
      <c r="H102" s="42">
        <f t="shared" si="8"/>
        <v>0</v>
      </c>
      <c r="I102" s="45"/>
    </row>
    <row r="103" spans="1:9" s="7" customFormat="1" x14ac:dyDescent="0.2">
      <c r="A103" s="40" t="s">
        <v>211</v>
      </c>
      <c r="B103" s="41" t="s">
        <v>13</v>
      </c>
      <c r="C103" s="42">
        <v>12</v>
      </c>
      <c r="D103" s="59"/>
      <c r="E103" s="42">
        <f t="shared" si="6"/>
        <v>0</v>
      </c>
      <c r="F103" s="59"/>
      <c r="G103" s="42">
        <f t="shared" si="7"/>
        <v>0</v>
      </c>
      <c r="H103" s="42">
        <f t="shared" si="8"/>
        <v>0</v>
      </c>
      <c r="I103" s="45"/>
    </row>
    <row r="104" spans="1:9" s="7" customFormat="1" x14ac:dyDescent="0.2">
      <c r="A104" s="40" t="s">
        <v>212</v>
      </c>
      <c r="B104" s="41" t="s">
        <v>13</v>
      </c>
      <c r="C104" s="42">
        <v>6</v>
      </c>
      <c r="D104" s="59"/>
      <c r="E104" s="42">
        <f t="shared" si="6"/>
        <v>0</v>
      </c>
      <c r="F104" s="59"/>
      <c r="G104" s="42">
        <f t="shared" si="7"/>
        <v>0</v>
      </c>
      <c r="H104" s="42">
        <f t="shared" si="8"/>
        <v>0</v>
      </c>
      <c r="I104" s="45"/>
    </row>
    <row r="105" spans="1:9" s="7" customFormat="1" x14ac:dyDescent="0.2">
      <c r="A105" s="40" t="s">
        <v>132</v>
      </c>
      <c r="B105" s="41" t="s">
        <v>13</v>
      </c>
      <c r="C105" s="42">
        <v>15</v>
      </c>
      <c r="D105" s="59"/>
      <c r="E105" s="42">
        <f t="shared" si="6"/>
        <v>0</v>
      </c>
      <c r="F105" s="59"/>
      <c r="G105" s="42">
        <f t="shared" si="7"/>
        <v>0</v>
      </c>
      <c r="H105" s="42">
        <f t="shared" si="8"/>
        <v>0</v>
      </c>
      <c r="I105" s="45"/>
    </row>
    <row r="106" spans="1:9" s="7" customFormat="1" x14ac:dyDescent="0.2">
      <c r="A106" s="40" t="s">
        <v>131</v>
      </c>
      <c r="B106" s="41" t="s">
        <v>13</v>
      </c>
      <c r="C106" s="42">
        <v>4</v>
      </c>
      <c r="D106" s="59"/>
      <c r="E106" s="42">
        <f t="shared" si="6"/>
        <v>0</v>
      </c>
      <c r="F106" s="59"/>
      <c r="G106" s="42">
        <f t="shared" si="7"/>
        <v>0</v>
      </c>
      <c r="H106" s="42">
        <f t="shared" si="8"/>
        <v>0</v>
      </c>
      <c r="I106" s="45"/>
    </row>
    <row r="107" spans="1:9" s="7" customFormat="1" x14ac:dyDescent="0.2">
      <c r="A107" s="40" t="s">
        <v>133</v>
      </c>
      <c r="B107" s="41" t="s">
        <v>13</v>
      </c>
      <c r="C107" s="42">
        <v>2</v>
      </c>
      <c r="D107" s="59"/>
      <c r="E107" s="42">
        <f t="shared" si="6"/>
        <v>0</v>
      </c>
      <c r="F107" s="59"/>
      <c r="G107" s="42">
        <f t="shared" si="7"/>
        <v>0</v>
      </c>
      <c r="H107" s="42">
        <f t="shared" si="8"/>
        <v>0</v>
      </c>
      <c r="I107" s="45"/>
    </row>
    <row r="108" spans="1:9" s="7" customFormat="1" x14ac:dyDescent="0.2">
      <c r="A108" s="40" t="s">
        <v>65</v>
      </c>
      <c r="B108" s="41" t="s">
        <v>13</v>
      </c>
      <c r="C108" s="42">
        <v>1</v>
      </c>
      <c r="D108" s="59"/>
      <c r="E108" s="42">
        <f t="shared" si="6"/>
        <v>0</v>
      </c>
      <c r="F108" s="59"/>
      <c r="G108" s="42">
        <f t="shared" si="7"/>
        <v>0</v>
      </c>
      <c r="H108" s="42">
        <f t="shared" si="8"/>
        <v>0</v>
      </c>
      <c r="I108" s="45"/>
    </row>
    <row r="109" spans="1:9" s="7" customFormat="1" x14ac:dyDescent="0.2">
      <c r="A109" s="40" t="s">
        <v>66</v>
      </c>
      <c r="B109" s="41" t="s">
        <v>13</v>
      </c>
      <c r="C109" s="42">
        <v>1</v>
      </c>
      <c r="D109" s="59"/>
      <c r="E109" s="42">
        <f t="shared" si="6"/>
        <v>0</v>
      </c>
      <c r="F109" s="59"/>
      <c r="G109" s="42">
        <f t="shared" si="7"/>
        <v>0</v>
      </c>
      <c r="H109" s="42">
        <f t="shared" si="8"/>
        <v>0</v>
      </c>
      <c r="I109" s="45"/>
    </row>
    <row r="110" spans="1:9" s="7" customFormat="1" x14ac:dyDescent="0.2">
      <c r="A110" s="46" t="s">
        <v>67</v>
      </c>
      <c r="B110" s="47" t="s">
        <v>1</v>
      </c>
      <c r="C110" s="48"/>
      <c r="D110" s="60"/>
      <c r="E110" s="48"/>
      <c r="F110" s="60"/>
      <c r="G110" s="48"/>
      <c r="H110" s="48"/>
      <c r="I110" s="45"/>
    </row>
    <row r="111" spans="1:9" s="7" customFormat="1" x14ac:dyDescent="0.2">
      <c r="A111" s="40" t="s">
        <v>68</v>
      </c>
      <c r="B111" s="41" t="s">
        <v>13</v>
      </c>
      <c r="C111" s="42">
        <v>10</v>
      </c>
      <c r="D111" s="59"/>
      <c r="E111" s="42">
        <f t="shared" si="6"/>
        <v>0</v>
      </c>
      <c r="F111" s="59"/>
      <c r="G111" s="42">
        <f t="shared" si="7"/>
        <v>0</v>
      </c>
      <c r="H111" s="42">
        <f t="shared" si="8"/>
        <v>0</v>
      </c>
      <c r="I111" s="45"/>
    </row>
    <row r="112" spans="1:9" s="7" customFormat="1" x14ac:dyDescent="0.2">
      <c r="A112" s="46" t="s">
        <v>134</v>
      </c>
      <c r="B112" s="47" t="s">
        <v>1</v>
      </c>
      <c r="C112" s="48"/>
      <c r="D112" s="60"/>
      <c r="E112" s="48"/>
      <c r="F112" s="60"/>
      <c r="G112" s="48"/>
      <c r="H112" s="48"/>
      <c r="I112" s="45"/>
    </row>
    <row r="113" spans="1:9" s="7" customFormat="1" x14ac:dyDescent="0.2">
      <c r="A113" s="40" t="s">
        <v>135</v>
      </c>
      <c r="B113" s="41" t="s">
        <v>13</v>
      </c>
      <c r="C113" s="42">
        <v>53</v>
      </c>
      <c r="D113" s="59"/>
      <c r="E113" s="42">
        <f t="shared" si="6"/>
        <v>0</v>
      </c>
      <c r="F113" s="59"/>
      <c r="G113" s="42">
        <f t="shared" si="7"/>
        <v>0</v>
      </c>
      <c r="H113" s="42">
        <f t="shared" si="8"/>
        <v>0</v>
      </c>
      <c r="I113" s="45"/>
    </row>
    <row r="114" spans="1:9" s="7" customFormat="1" x14ac:dyDescent="0.2">
      <c r="A114" s="40" t="s">
        <v>136</v>
      </c>
      <c r="B114" s="41" t="s">
        <v>13</v>
      </c>
      <c r="C114" s="42">
        <v>30</v>
      </c>
      <c r="D114" s="59"/>
      <c r="E114" s="42">
        <f t="shared" si="6"/>
        <v>0</v>
      </c>
      <c r="F114" s="59"/>
      <c r="G114" s="42">
        <f t="shared" si="7"/>
        <v>0</v>
      </c>
      <c r="H114" s="42">
        <f t="shared" si="8"/>
        <v>0</v>
      </c>
      <c r="I114" s="45"/>
    </row>
    <row r="115" spans="1:9" s="7" customFormat="1" x14ac:dyDescent="0.2">
      <c r="A115" s="40" t="s">
        <v>227</v>
      </c>
      <c r="B115" s="41" t="s">
        <v>13</v>
      </c>
      <c r="C115" s="42">
        <v>7</v>
      </c>
      <c r="D115" s="59"/>
      <c r="E115" s="42">
        <f t="shared" si="6"/>
        <v>0</v>
      </c>
      <c r="F115" s="59"/>
      <c r="G115" s="42">
        <f t="shared" si="7"/>
        <v>0</v>
      </c>
      <c r="H115" s="42">
        <f t="shared" si="8"/>
        <v>0</v>
      </c>
      <c r="I115" s="45"/>
    </row>
    <row r="116" spans="1:9" s="7" customFormat="1" x14ac:dyDescent="0.2">
      <c r="A116" s="46" t="s">
        <v>137</v>
      </c>
      <c r="B116" s="47" t="s">
        <v>1</v>
      </c>
      <c r="C116" s="48"/>
      <c r="D116" s="60"/>
      <c r="E116" s="48"/>
      <c r="F116" s="60"/>
      <c r="G116" s="48"/>
      <c r="H116" s="48"/>
      <c r="I116" s="45"/>
    </row>
    <row r="117" spans="1:9" s="7" customFormat="1" x14ac:dyDescent="0.2">
      <c r="A117" s="40" t="s">
        <v>138</v>
      </c>
      <c r="B117" s="41" t="s">
        <v>13</v>
      </c>
      <c r="C117" s="42">
        <v>33</v>
      </c>
      <c r="D117" s="59"/>
      <c r="E117" s="42">
        <f t="shared" si="6"/>
        <v>0</v>
      </c>
      <c r="F117" s="59"/>
      <c r="G117" s="42">
        <f t="shared" si="7"/>
        <v>0</v>
      </c>
      <c r="H117" s="42">
        <f t="shared" si="8"/>
        <v>0</v>
      </c>
      <c r="I117" s="45"/>
    </row>
    <row r="118" spans="1:9" s="7" customFormat="1" x14ac:dyDescent="0.2">
      <c r="A118" s="40" t="s">
        <v>139</v>
      </c>
      <c r="B118" s="41" t="s">
        <v>13</v>
      </c>
      <c r="C118" s="42">
        <v>16</v>
      </c>
      <c r="D118" s="59"/>
      <c r="E118" s="42">
        <f t="shared" si="6"/>
        <v>0</v>
      </c>
      <c r="F118" s="59"/>
      <c r="G118" s="42">
        <f t="shared" si="7"/>
        <v>0</v>
      </c>
      <c r="H118" s="42">
        <f t="shared" si="8"/>
        <v>0</v>
      </c>
      <c r="I118" s="45"/>
    </row>
    <row r="119" spans="1:9" s="7" customFormat="1" x14ac:dyDescent="0.2">
      <c r="A119" s="40" t="s">
        <v>140</v>
      </c>
      <c r="B119" s="41" t="s">
        <v>13</v>
      </c>
      <c r="C119" s="42">
        <v>30</v>
      </c>
      <c r="D119" s="59"/>
      <c r="E119" s="42">
        <f t="shared" si="6"/>
        <v>0</v>
      </c>
      <c r="F119" s="59"/>
      <c r="G119" s="42">
        <f t="shared" si="7"/>
        <v>0</v>
      </c>
      <c r="H119" s="42">
        <f t="shared" si="8"/>
        <v>0</v>
      </c>
      <c r="I119" s="45"/>
    </row>
    <row r="120" spans="1:9" s="7" customFormat="1" x14ac:dyDescent="0.2">
      <c r="A120" s="40" t="s">
        <v>141</v>
      </c>
      <c r="B120" s="41" t="s">
        <v>13</v>
      </c>
      <c r="C120" s="42">
        <v>6</v>
      </c>
      <c r="D120" s="59"/>
      <c r="E120" s="42">
        <f t="shared" si="6"/>
        <v>0</v>
      </c>
      <c r="F120" s="59"/>
      <c r="G120" s="42">
        <f t="shared" si="7"/>
        <v>0</v>
      </c>
      <c r="H120" s="42">
        <f t="shared" si="8"/>
        <v>0</v>
      </c>
      <c r="I120" s="45"/>
    </row>
    <row r="121" spans="1:9" s="7" customFormat="1" x14ac:dyDescent="0.2">
      <c r="A121" s="40" t="s">
        <v>226</v>
      </c>
      <c r="B121" s="41" t="s">
        <v>13</v>
      </c>
      <c r="C121" s="42">
        <v>7</v>
      </c>
      <c r="D121" s="59"/>
      <c r="E121" s="42">
        <f t="shared" si="6"/>
        <v>0</v>
      </c>
      <c r="F121" s="59"/>
      <c r="G121" s="42">
        <f t="shared" si="7"/>
        <v>0</v>
      </c>
      <c r="H121" s="42">
        <f t="shared" si="8"/>
        <v>0</v>
      </c>
      <c r="I121" s="45"/>
    </row>
    <row r="122" spans="1:9" s="7" customFormat="1" x14ac:dyDescent="0.2">
      <c r="A122" s="46" t="s">
        <v>142</v>
      </c>
      <c r="B122" s="47" t="s">
        <v>1</v>
      </c>
      <c r="C122" s="48"/>
      <c r="D122" s="60"/>
      <c r="E122" s="48"/>
      <c r="F122" s="60"/>
      <c r="G122" s="48"/>
      <c r="H122" s="48"/>
      <c r="I122" s="45"/>
    </row>
    <row r="123" spans="1:9" s="7" customFormat="1" x14ac:dyDescent="0.2">
      <c r="A123" s="40" t="s">
        <v>143</v>
      </c>
      <c r="B123" s="41" t="s">
        <v>13</v>
      </c>
      <c r="C123" s="42">
        <v>79</v>
      </c>
      <c r="D123" s="59"/>
      <c r="E123" s="42">
        <f t="shared" si="6"/>
        <v>0</v>
      </c>
      <c r="F123" s="59"/>
      <c r="G123" s="42">
        <f t="shared" si="7"/>
        <v>0</v>
      </c>
      <c r="H123" s="42">
        <f t="shared" si="8"/>
        <v>0</v>
      </c>
      <c r="I123" s="45"/>
    </row>
    <row r="124" spans="1:9" s="7" customFormat="1" x14ac:dyDescent="0.2">
      <c r="A124" s="40" t="s">
        <v>144</v>
      </c>
      <c r="B124" s="41" t="s">
        <v>13</v>
      </c>
      <c r="C124" s="42">
        <v>20</v>
      </c>
      <c r="D124" s="59"/>
      <c r="E124" s="42">
        <f t="shared" si="6"/>
        <v>0</v>
      </c>
      <c r="F124" s="59"/>
      <c r="G124" s="42">
        <f t="shared" si="7"/>
        <v>0</v>
      </c>
      <c r="H124" s="42">
        <f t="shared" si="8"/>
        <v>0</v>
      </c>
      <c r="I124" s="45"/>
    </row>
    <row r="125" spans="1:9" s="7" customFormat="1" x14ac:dyDescent="0.2">
      <c r="A125" s="40" t="s">
        <v>145</v>
      </c>
      <c r="B125" s="41" t="s">
        <v>13</v>
      </c>
      <c r="C125" s="42">
        <v>14</v>
      </c>
      <c r="D125" s="59"/>
      <c r="E125" s="42">
        <f t="shared" si="6"/>
        <v>0</v>
      </c>
      <c r="F125" s="59"/>
      <c r="G125" s="42">
        <f t="shared" si="7"/>
        <v>0</v>
      </c>
      <c r="H125" s="42">
        <f t="shared" si="8"/>
        <v>0</v>
      </c>
      <c r="I125" s="45"/>
    </row>
    <row r="126" spans="1:9" s="7" customFormat="1" x14ac:dyDescent="0.2">
      <c r="A126" s="46" t="s">
        <v>134</v>
      </c>
      <c r="B126" s="47" t="s">
        <v>1</v>
      </c>
      <c r="C126" s="48"/>
      <c r="D126" s="60"/>
      <c r="E126" s="48"/>
      <c r="F126" s="60"/>
      <c r="G126" s="48"/>
      <c r="H126" s="48"/>
      <c r="I126" s="45"/>
    </row>
    <row r="127" spans="1:9" s="7" customFormat="1" x14ac:dyDescent="0.2">
      <c r="A127" s="40" t="s">
        <v>146</v>
      </c>
      <c r="B127" s="41" t="s">
        <v>13</v>
      </c>
      <c r="C127" s="42">
        <v>8</v>
      </c>
      <c r="D127" s="59"/>
      <c r="E127" s="42">
        <f t="shared" si="6"/>
        <v>0</v>
      </c>
      <c r="F127" s="59"/>
      <c r="G127" s="42">
        <f t="shared" si="7"/>
        <v>0</v>
      </c>
      <c r="H127" s="42">
        <f t="shared" si="8"/>
        <v>0</v>
      </c>
      <c r="I127" s="45"/>
    </row>
    <row r="128" spans="1:9" s="7" customFormat="1" x14ac:dyDescent="0.2">
      <c r="A128" s="46" t="s">
        <v>149</v>
      </c>
      <c r="B128" s="47" t="s">
        <v>1</v>
      </c>
      <c r="C128" s="48"/>
      <c r="D128" s="60"/>
      <c r="E128" s="48"/>
      <c r="F128" s="60"/>
      <c r="G128" s="48"/>
      <c r="H128" s="48"/>
      <c r="I128" s="45"/>
    </row>
    <row r="129" spans="1:9" s="7" customFormat="1" x14ac:dyDescent="0.2">
      <c r="A129" s="40" t="s">
        <v>217</v>
      </c>
      <c r="B129" s="41" t="s">
        <v>13</v>
      </c>
      <c r="C129" s="42">
        <v>62</v>
      </c>
      <c r="D129" s="59"/>
      <c r="E129" s="42">
        <f t="shared" si="6"/>
        <v>0</v>
      </c>
      <c r="F129" s="59"/>
      <c r="G129" s="42">
        <f t="shared" si="7"/>
        <v>0</v>
      </c>
      <c r="H129" s="42">
        <f t="shared" si="8"/>
        <v>0</v>
      </c>
      <c r="I129" s="45"/>
    </row>
    <row r="130" spans="1:9" s="7" customFormat="1" x14ac:dyDescent="0.2">
      <c r="A130" s="46" t="s">
        <v>219</v>
      </c>
      <c r="B130" s="47" t="s">
        <v>1</v>
      </c>
      <c r="C130" s="48"/>
      <c r="D130" s="60"/>
      <c r="E130" s="48"/>
      <c r="F130" s="60"/>
      <c r="G130" s="48"/>
      <c r="H130" s="48"/>
      <c r="I130" s="45"/>
    </row>
    <row r="131" spans="1:9" s="7" customFormat="1" x14ac:dyDescent="0.2">
      <c r="A131" s="40" t="s">
        <v>147</v>
      </c>
      <c r="B131" s="41" t="s">
        <v>13</v>
      </c>
      <c r="C131" s="42">
        <v>39</v>
      </c>
      <c r="D131" s="59"/>
      <c r="E131" s="42">
        <f t="shared" si="6"/>
        <v>0</v>
      </c>
      <c r="F131" s="59"/>
      <c r="G131" s="42">
        <f t="shared" si="7"/>
        <v>0</v>
      </c>
      <c r="H131" s="42">
        <f t="shared" si="8"/>
        <v>0</v>
      </c>
      <c r="I131" s="45"/>
    </row>
    <row r="132" spans="1:9" s="7" customFormat="1" ht="21.1" x14ac:dyDescent="0.2">
      <c r="A132" s="40" t="s">
        <v>148</v>
      </c>
      <c r="B132" s="41" t="s">
        <v>13</v>
      </c>
      <c r="C132" s="42">
        <v>63</v>
      </c>
      <c r="D132" s="59"/>
      <c r="E132" s="42">
        <f t="shared" si="6"/>
        <v>0</v>
      </c>
      <c r="F132" s="59"/>
      <c r="G132" s="42">
        <f t="shared" si="7"/>
        <v>0</v>
      </c>
      <c r="H132" s="42">
        <f t="shared" si="8"/>
        <v>0</v>
      </c>
      <c r="I132" s="45"/>
    </row>
    <row r="133" spans="1:9" s="7" customFormat="1" x14ac:dyDescent="0.2">
      <c r="A133" s="40" t="s">
        <v>69</v>
      </c>
      <c r="B133" s="41" t="s">
        <v>13</v>
      </c>
      <c r="C133" s="42">
        <v>12</v>
      </c>
      <c r="D133" s="59"/>
      <c r="E133" s="42">
        <f t="shared" si="6"/>
        <v>0</v>
      </c>
      <c r="F133" s="59"/>
      <c r="G133" s="42">
        <f t="shared" si="7"/>
        <v>0</v>
      </c>
      <c r="H133" s="42">
        <f t="shared" si="8"/>
        <v>0</v>
      </c>
      <c r="I133" s="45"/>
    </row>
    <row r="134" spans="1:9" s="7" customFormat="1" x14ac:dyDescent="0.2">
      <c r="A134" s="40" t="s">
        <v>220</v>
      </c>
      <c r="B134" s="41" t="s">
        <v>13</v>
      </c>
      <c r="C134" s="42">
        <v>10</v>
      </c>
      <c r="D134" s="59"/>
      <c r="E134" s="42">
        <f t="shared" si="6"/>
        <v>0</v>
      </c>
      <c r="F134" s="59"/>
      <c r="G134" s="42">
        <f t="shared" si="7"/>
        <v>0</v>
      </c>
      <c r="H134" s="42">
        <f t="shared" si="8"/>
        <v>0</v>
      </c>
      <c r="I134" s="45"/>
    </row>
    <row r="135" spans="1:9" s="7" customFormat="1" x14ac:dyDescent="0.2">
      <c r="A135" s="46" t="s">
        <v>70</v>
      </c>
      <c r="B135" s="47" t="s">
        <v>1</v>
      </c>
      <c r="C135" s="48"/>
      <c r="D135" s="60"/>
      <c r="E135" s="48"/>
      <c r="F135" s="60"/>
      <c r="G135" s="48"/>
      <c r="H135" s="48"/>
      <c r="I135" s="45"/>
    </row>
    <row r="136" spans="1:9" s="7" customFormat="1" ht="21.1" x14ac:dyDescent="0.2">
      <c r="A136" s="40" t="s">
        <v>213</v>
      </c>
      <c r="B136" s="41" t="s">
        <v>13</v>
      </c>
      <c r="C136" s="42">
        <v>5</v>
      </c>
      <c r="D136" s="59"/>
      <c r="E136" s="42">
        <f t="shared" si="6"/>
        <v>0</v>
      </c>
      <c r="F136" s="59"/>
      <c r="G136" s="42">
        <f t="shared" si="7"/>
        <v>0</v>
      </c>
      <c r="H136" s="42">
        <f t="shared" si="8"/>
        <v>0</v>
      </c>
      <c r="I136" s="45"/>
    </row>
    <row r="137" spans="1:9" s="7" customFormat="1" x14ac:dyDescent="0.2">
      <c r="A137" s="46" t="s">
        <v>150</v>
      </c>
      <c r="B137" s="47" t="s">
        <v>1</v>
      </c>
      <c r="C137" s="48"/>
      <c r="D137" s="60"/>
      <c r="E137" s="48"/>
      <c r="F137" s="60"/>
      <c r="G137" s="48"/>
      <c r="H137" s="48"/>
      <c r="I137" s="45"/>
    </row>
    <row r="138" spans="1:9" s="7" customFormat="1" x14ac:dyDescent="0.2">
      <c r="A138" s="40" t="s">
        <v>151</v>
      </c>
      <c r="B138" s="41" t="s">
        <v>13</v>
      </c>
      <c r="C138" s="42">
        <v>3</v>
      </c>
      <c r="D138" s="59"/>
      <c r="E138" s="42">
        <f t="shared" si="6"/>
        <v>0</v>
      </c>
      <c r="F138" s="59"/>
      <c r="G138" s="42">
        <f t="shared" si="7"/>
        <v>0</v>
      </c>
      <c r="H138" s="42">
        <f t="shared" si="8"/>
        <v>0</v>
      </c>
      <c r="I138" s="45"/>
    </row>
    <row r="139" spans="1:9" s="7" customFormat="1" x14ac:dyDescent="0.2">
      <c r="A139" s="46" t="s">
        <v>71</v>
      </c>
      <c r="B139" s="47" t="s">
        <v>1</v>
      </c>
      <c r="C139" s="48"/>
      <c r="D139" s="60"/>
      <c r="E139" s="48"/>
      <c r="F139" s="60"/>
      <c r="G139" s="48"/>
      <c r="H139" s="48"/>
      <c r="I139" s="45"/>
    </row>
    <row r="140" spans="1:9" s="7" customFormat="1" x14ac:dyDescent="0.2">
      <c r="A140" s="40" t="s">
        <v>72</v>
      </c>
      <c r="B140" s="41" t="s">
        <v>28</v>
      </c>
      <c r="C140" s="42">
        <v>50</v>
      </c>
      <c r="D140" s="59"/>
      <c r="E140" s="42">
        <f t="shared" si="6"/>
        <v>0</v>
      </c>
      <c r="F140" s="59"/>
      <c r="G140" s="42">
        <f t="shared" si="7"/>
        <v>0</v>
      </c>
      <c r="H140" s="42">
        <f t="shared" si="8"/>
        <v>0</v>
      </c>
      <c r="I140" s="45"/>
    </row>
    <row r="141" spans="1:9" s="7" customFormat="1" x14ac:dyDescent="0.2">
      <c r="A141" s="40" t="s">
        <v>152</v>
      </c>
      <c r="B141" s="41" t="s">
        <v>28</v>
      </c>
      <c r="C141" s="42">
        <v>145</v>
      </c>
      <c r="D141" s="59"/>
      <c r="E141" s="42">
        <f t="shared" si="6"/>
        <v>0</v>
      </c>
      <c r="F141" s="59"/>
      <c r="G141" s="42">
        <f t="shared" si="7"/>
        <v>0</v>
      </c>
      <c r="H141" s="42">
        <f t="shared" si="8"/>
        <v>0</v>
      </c>
      <c r="I141" s="45"/>
    </row>
    <row r="142" spans="1:9" s="7" customFormat="1" x14ac:dyDescent="0.2">
      <c r="A142" s="46" t="s">
        <v>73</v>
      </c>
      <c r="B142" s="47" t="s">
        <v>1</v>
      </c>
      <c r="C142" s="48"/>
      <c r="D142" s="60"/>
      <c r="E142" s="48"/>
      <c r="F142" s="60"/>
      <c r="G142" s="48"/>
      <c r="H142" s="48"/>
      <c r="I142" s="45"/>
    </row>
    <row r="143" spans="1:9" s="7" customFormat="1" x14ac:dyDescent="0.2">
      <c r="A143" s="40" t="s">
        <v>153</v>
      </c>
      <c r="B143" s="41" t="s">
        <v>28</v>
      </c>
      <c r="C143" s="42">
        <v>1350</v>
      </c>
      <c r="D143" s="59"/>
      <c r="E143" s="42">
        <f t="shared" si="6"/>
        <v>0</v>
      </c>
      <c r="F143" s="59"/>
      <c r="G143" s="42">
        <f t="shared" si="7"/>
        <v>0</v>
      </c>
      <c r="H143" s="42">
        <f t="shared" si="8"/>
        <v>0</v>
      </c>
      <c r="I143" s="45"/>
    </row>
    <row r="144" spans="1:9" s="7" customFormat="1" x14ac:dyDescent="0.2">
      <c r="A144" s="40" t="s">
        <v>154</v>
      </c>
      <c r="B144" s="41" t="s">
        <v>28</v>
      </c>
      <c r="C144" s="42">
        <v>1765</v>
      </c>
      <c r="D144" s="59"/>
      <c r="E144" s="42">
        <f t="shared" si="6"/>
        <v>0</v>
      </c>
      <c r="F144" s="59"/>
      <c r="G144" s="42">
        <f t="shared" si="7"/>
        <v>0</v>
      </c>
      <c r="H144" s="42">
        <f t="shared" si="8"/>
        <v>0</v>
      </c>
      <c r="I144" s="45"/>
    </row>
    <row r="145" spans="1:9" s="7" customFormat="1" x14ac:dyDescent="0.2">
      <c r="A145" s="40" t="s">
        <v>155</v>
      </c>
      <c r="B145" s="41" t="s">
        <v>28</v>
      </c>
      <c r="C145" s="42">
        <v>385</v>
      </c>
      <c r="D145" s="59"/>
      <c r="E145" s="42">
        <f t="shared" si="6"/>
        <v>0</v>
      </c>
      <c r="F145" s="59"/>
      <c r="G145" s="42">
        <f t="shared" si="7"/>
        <v>0</v>
      </c>
      <c r="H145" s="42">
        <f t="shared" si="8"/>
        <v>0</v>
      </c>
      <c r="I145" s="45"/>
    </row>
    <row r="146" spans="1:9" s="7" customFormat="1" x14ac:dyDescent="0.2">
      <c r="A146" s="40" t="s">
        <v>156</v>
      </c>
      <c r="B146" s="41" t="s">
        <v>28</v>
      </c>
      <c r="C146" s="42">
        <v>90</v>
      </c>
      <c r="D146" s="59"/>
      <c r="E146" s="42">
        <f t="shared" si="6"/>
        <v>0</v>
      </c>
      <c r="F146" s="59"/>
      <c r="G146" s="42">
        <f t="shared" si="7"/>
        <v>0</v>
      </c>
      <c r="H146" s="42">
        <f t="shared" si="8"/>
        <v>0</v>
      </c>
      <c r="I146" s="45"/>
    </row>
    <row r="147" spans="1:9" s="7" customFormat="1" x14ac:dyDescent="0.2">
      <c r="A147" s="40" t="s">
        <v>157</v>
      </c>
      <c r="B147" s="41" t="s">
        <v>28</v>
      </c>
      <c r="C147" s="42">
        <v>225</v>
      </c>
      <c r="D147" s="59"/>
      <c r="E147" s="42">
        <f t="shared" si="6"/>
        <v>0</v>
      </c>
      <c r="F147" s="59"/>
      <c r="G147" s="42">
        <f t="shared" si="7"/>
        <v>0</v>
      </c>
      <c r="H147" s="42">
        <f t="shared" si="8"/>
        <v>0</v>
      </c>
      <c r="I147" s="45"/>
    </row>
    <row r="148" spans="1:9" s="7" customFormat="1" x14ac:dyDescent="0.2">
      <c r="A148" s="40" t="s">
        <v>228</v>
      </c>
      <c r="B148" s="41" t="s">
        <v>28</v>
      </c>
      <c r="C148" s="42">
        <v>35</v>
      </c>
      <c r="D148" s="59"/>
      <c r="E148" s="42">
        <f t="shared" si="6"/>
        <v>0</v>
      </c>
      <c r="F148" s="59"/>
      <c r="G148" s="42">
        <f t="shared" si="7"/>
        <v>0</v>
      </c>
      <c r="H148" s="42">
        <f t="shared" si="8"/>
        <v>0</v>
      </c>
      <c r="I148" s="45"/>
    </row>
    <row r="149" spans="1:9" s="7" customFormat="1" ht="23.1" x14ac:dyDescent="0.2">
      <c r="A149" s="46" t="s">
        <v>74</v>
      </c>
      <c r="B149" s="47" t="s">
        <v>1</v>
      </c>
      <c r="C149" s="48"/>
      <c r="D149" s="60"/>
      <c r="E149" s="48"/>
      <c r="F149" s="60"/>
      <c r="G149" s="48"/>
      <c r="H149" s="48"/>
      <c r="I149" s="45"/>
    </row>
    <row r="150" spans="1:9" s="7" customFormat="1" x14ac:dyDescent="0.2">
      <c r="A150" s="40" t="s">
        <v>75</v>
      </c>
      <c r="B150" s="41" t="s">
        <v>13</v>
      </c>
      <c r="C150" s="42">
        <v>739</v>
      </c>
      <c r="D150" s="59"/>
      <c r="E150" s="42">
        <f t="shared" si="6"/>
        <v>0</v>
      </c>
      <c r="F150" s="59"/>
      <c r="G150" s="42">
        <f t="shared" si="7"/>
        <v>0</v>
      </c>
      <c r="H150" s="42">
        <f t="shared" si="8"/>
        <v>0</v>
      </c>
      <c r="I150" s="45"/>
    </row>
    <row r="151" spans="1:9" s="7" customFormat="1" x14ac:dyDescent="0.2">
      <c r="A151" s="40" t="s">
        <v>214</v>
      </c>
      <c r="B151" s="41" t="s">
        <v>13</v>
      </c>
      <c r="C151" s="42">
        <v>40</v>
      </c>
      <c r="D151" s="59"/>
      <c r="E151" s="42">
        <f t="shared" si="6"/>
        <v>0</v>
      </c>
      <c r="F151" s="59"/>
      <c r="G151" s="42">
        <f t="shared" si="7"/>
        <v>0</v>
      </c>
      <c r="H151" s="42">
        <f t="shared" si="8"/>
        <v>0</v>
      </c>
      <c r="I151" s="45"/>
    </row>
    <row r="152" spans="1:9" s="7" customFormat="1" x14ac:dyDescent="0.2">
      <c r="A152" s="40" t="s">
        <v>215</v>
      </c>
      <c r="B152" s="41" t="s">
        <v>13</v>
      </c>
      <c r="C152" s="42">
        <v>60</v>
      </c>
      <c r="D152" s="59"/>
      <c r="E152" s="42">
        <f t="shared" si="6"/>
        <v>0</v>
      </c>
      <c r="F152" s="59"/>
      <c r="G152" s="42">
        <f t="shared" si="7"/>
        <v>0</v>
      </c>
      <c r="H152" s="42">
        <f t="shared" si="8"/>
        <v>0</v>
      </c>
      <c r="I152" s="45"/>
    </row>
    <row r="153" spans="1:9" s="7" customFormat="1" x14ac:dyDescent="0.2">
      <c r="A153" s="40" t="s">
        <v>216</v>
      </c>
      <c r="B153" s="41" t="s">
        <v>13</v>
      </c>
      <c r="C153" s="42">
        <v>10</v>
      </c>
      <c r="D153" s="59"/>
      <c r="E153" s="42">
        <f t="shared" ref="E153:E173" si="9">C153*D153</f>
        <v>0</v>
      </c>
      <c r="F153" s="59"/>
      <c r="G153" s="42">
        <f t="shared" ref="G153:G173" si="10">C153*F153</f>
        <v>0</v>
      </c>
      <c r="H153" s="42">
        <f>E153+G153</f>
        <v>0</v>
      </c>
      <c r="I153" s="45"/>
    </row>
    <row r="154" spans="1:9" s="7" customFormat="1" x14ac:dyDescent="0.2">
      <c r="A154" s="46" t="s">
        <v>76</v>
      </c>
      <c r="B154" s="47" t="s">
        <v>1</v>
      </c>
      <c r="C154" s="48"/>
      <c r="D154" s="60"/>
      <c r="E154" s="48"/>
      <c r="F154" s="60"/>
      <c r="G154" s="48"/>
      <c r="H154" s="48"/>
      <c r="I154" s="45"/>
    </row>
    <row r="155" spans="1:9" s="7" customFormat="1" x14ac:dyDescent="0.2">
      <c r="A155" s="40" t="s">
        <v>77</v>
      </c>
      <c r="B155" s="41" t="s">
        <v>13</v>
      </c>
      <c r="C155" s="42">
        <v>5</v>
      </c>
      <c r="D155" s="59"/>
      <c r="E155" s="42">
        <f t="shared" si="9"/>
        <v>0</v>
      </c>
      <c r="F155" s="59"/>
      <c r="G155" s="42">
        <f t="shared" si="10"/>
        <v>0</v>
      </c>
      <c r="H155" s="42">
        <f t="shared" ref="H155:H173" si="11">E155+G155</f>
        <v>0</v>
      </c>
      <c r="I155" s="45"/>
    </row>
    <row r="156" spans="1:9" s="7" customFormat="1" x14ac:dyDescent="0.2">
      <c r="A156" s="40" t="s">
        <v>78</v>
      </c>
      <c r="B156" s="41" t="s">
        <v>13</v>
      </c>
      <c r="C156" s="42">
        <v>2</v>
      </c>
      <c r="D156" s="59"/>
      <c r="E156" s="42">
        <f t="shared" si="9"/>
        <v>0</v>
      </c>
      <c r="F156" s="59"/>
      <c r="G156" s="42">
        <f t="shared" si="10"/>
        <v>0</v>
      </c>
      <c r="H156" s="42">
        <f t="shared" si="11"/>
        <v>0</v>
      </c>
      <c r="I156" s="45"/>
    </row>
    <row r="157" spans="1:9" s="7" customFormat="1" ht="23.1" x14ac:dyDescent="0.2">
      <c r="A157" s="46" t="s">
        <v>79</v>
      </c>
      <c r="B157" s="47" t="s">
        <v>1</v>
      </c>
      <c r="C157" s="48"/>
      <c r="D157" s="60"/>
      <c r="E157" s="48"/>
      <c r="F157" s="60"/>
      <c r="G157" s="48"/>
      <c r="H157" s="48"/>
      <c r="I157" s="45"/>
    </row>
    <row r="158" spans="1:9" s="7" customFormat="1" x14ac:dyDescent="0.2">
      <c r="A158" s="40" t="s">
        <v>80</v>
      </c>
      <c r="B158" s="41" t="s">
        <v>13</v>
      </c>
      <c r="C158" s="42">
        <v>1</v>
      </c>
      <c r="D158" s="59"/>
      <c r="E158" s="42">
        <f t="shared" si="9"/>
        <v>0</v>
      </c>
      <c r="F158" s="59"/>
      <c r="G158" s="42">
        <f t="shared" si="10"/>
        <v>0</v>
      </c>
      <c r="H158" s="42">
        <f t="shared" si="11"/>
        <v>0</v>
      </c>
      <c r="I158" s="45"/>
    </row>
    <row r="159" spans="1:9" s="7" customFormat="1" ht="23.1" x14ac:dyDescent="0.2">
      <c r="A159" s="46" t="s">
        <v>81</v>
      </c>
      <c r="B159" s="47" t="s">
        <v>1</v>
      </c>
      <c r="C159" s="48"/>
      <c r="D159" s="60"/>
      <c r="E159" s="48"/>
      <c r="F159" s="60"/>
      <c r="G159" s="48"/>
      <c r="H159" s="48"/>
      <c r="I159" s="45"/>
    </row>
    <row r="160" spans="1:9" s="7" customFormat="1" x14ac:dyDescent="0.2">
      <c r="A160" s="40" t="s">
        <v>82</v>
      </c>
      <c r="B160" s="41" t="s">
        <v>13</v>
      </c>
      <c r="C160" s="42">
        <v>2</v>
      </c>
      <c r="D160" s="59"/>
      <c r="E160" s="42">
        <f t="shared" si="9"/>
        <v>0</v>
      </c>
      <c r="F160" s="59"/>
      <c r="G160" s="42">
        <f t="shared" si="10"/>
        <v>0</v>
      </c>
      <c r="H160" s="42">
        <f t="shared" si="11"/>
        <v>0</v>
      </c>
      <c r="I160" s="45"/>
    </row>
    <row r="161" spans="1:9" s="7" customFormat="1" x14ac:dyDescent="0.2">
      <c r="A161" s="46" t="s">
        <v>83</v>
      </c>
      <c r="B161" s="47" t="s">
        <v>1</v>
      </c>
      <c r="C161" s="48"/>
      <c r="D161" s="60"/>
      <c r="E161" s="48"/>
      <c r="F161" s="60"/>
      <c r="G161" s="48"/>
      <c r="H161" s="48"/>
      <c r="I161" s="45"/>
    </row>
    <row r="162" spans="1:9" s="7" customFormat="1" x14ac:dyDescent="0.2">
      <c r="A162" s="40" t="s">
        <v>84</v>
      </c>
      <c r="B162" s="41" t="s">
        <v>85</v>
      </c>
      <c r="C162" s="42">
        <v>150</v>
      </c>
      <c r="D162" s="59"/>
      <c r="E162" s="42">
        <f t="shared" si="9"/>
        <v>0</v>
      </c>
      <c r="F162" s="59"/>
      <c r="G162" s="42">
        <f t="shared" si="10"/>
        <v>0</v>
      </c>
      <c r="H162" s="42">
        <f t="shared" si="11"/>
        <v>0</v>
      </c>
      <c r="I162" s="45"/>
    </row>
    <row r="163" spans="1:9" s="7" customFormat="1" x14ac:dyDescent="0.2">
      <c r="A163" s="40" t="s">
        <v>86</v>
      </c>
      <c r="B163" s="41" t="s">
        <v>85</v>
      </c>
      <c r="C163" s="42">
        <v>3</v>
      </c>
      <c r="D163" s="59"/>
      <c r="E163" s="42">
        <f t="shared" si="9"/>
        <v>0</v>
      </c>
      <c r="F163" s="59"/>
      <c r="G163" s="42">
        <f t="shared" si="10"/>
        <v>0</v>
      </c>
      <c r="H163" s="42">
        <f t="shared" si="11"/>
        <v>0</v>
      </c>
      <c r="I163" s="45"/>
    </row>
    <row r="164" spans="1:9" s="7" customFormat="1" x14ac:dyDescent="0.2">
      <c r="A164" s="40" t="s">
        <v>87</v>
      </c>
      <c r="B164" s="41" t="s">
        <v>85</v>
      </c>
      <c r="C164" s="42">
        <v>4</v>
      </c>
      <c r="D164" s="59"/>
      <c r="E164" s="42">
        <f t="shared" si="9"/>
        <v>0</v>
      </c>
      <c r="F164" s="59"/>
      <c r="G164" s="42">
        <f t="shared" si="10"/>
        <v>0</v>
      </c>
      <c r="H164" s="42">
        <f t="shared" si="11"/>
        <v>0</v>
      </c>
      <c r="I164" s="45"/>
    </row>
    <row r="165" spans="1:9" s="7" customFormat="1" x14ac:dyDescent="0.2">
      <c r="A165" s="40" t="s">
        <v>88</v>
      </c>
      <c r="B165" s="41" t="s">
        <v>85</v>
      </c>
      <c r="C165" s="42">
        <v>4</v>
      </c>
      <c r="D165" s="59"/>
      <c r="E165" s="42">
        <f t="shared" si="9"/>
        <v>0</v>
      </c>
      <c r="F165" s="59"/>
      <c r="G165" s="42">
        <f t="shared" si="10"/>
        <v>0</v>
      </c>
      <c r="H165" s="42">
        <f t="shared" si="11"/>
        <v>0</v>
      </c>
      <c r="I165" s="45"/>
    </row>
    <row r="166" spans="1:9" s="7" customFormat="1" x14ac:dyDescent="0.2">
      <c r="A166" s="40" t="s">
        <v>89</v>
      </c>
      <c r="B166" s="41" t="s">
        <v>85</v>
      </c>
      <c r="C166" s="42">
        <v>8</v>
      </c>
      <c r="D166" s="59"/>
      <c r="E166" s="42">
        <f t="shared" si="9"/>
        <v>0</v>
      </c>
      <c r="F166" s="59"/>
      <c r="G166" s="42">
        <f t="shared" si="10"/>
        <v>0</v>
      </c>
      <c r="H166" s="42">
        <f t="shared" si="11"/>
        <v>0</v>
      </c>
      <c r="I166" s="45"/>
    </row>
    <row r="167" spans="1:9" s="7" customFormat="1" x14ac:dyDescent="0.2">
      <c r="A167" s="40" t="s">
        <v>90</v>
      </c>
      <c r="B167" s="41" t="s">
        <v>85</v>
      </c>
      <c r="C167" s="42">
        <v>80</v>
      </c>
      <c r="D167" s="59"/>
      <c r="E167" s="42">
        <f t="shared" si="9"/>
        <v>0</v>
      </c>
      <c r="F167" s="59"/>
      <c r="G167" s="42">
        <f t="shared" si="10"/>
        <v>0</v>
      </c>
      <c r="H167" s="42">
        <f t="shared" si="11"/>
        <v>0</v>
      </c>
      <c r="I167" s="45"/>
    </row>
    <row r="168" spans="1:9" s="7" customFormat="1" x14ac:dyDescent="0.2">
      <c r="A168" s="46" t="s">
        <v>91</v>
      </c>
      <c r="B168" s="47" t="s">
        <v>1</v>
      </c>
      <c r="C168" s="48"/>
      <c r="D168" s="60"/>
      <c r="E168" s="48"/>
      <c r="F168" s="60"/>
      <c r="G168" s="48"/>
      <c r="H168" s="48"/>
      <c r="I168" s="45"/>
    </row>
    <row r="169" spans="1:9" s="7" customFormat="1" x14ac:dyDescent="0.2">
      <c r="A169" s="40" t="s">
        <v>92</v>
      </c>
      <c r="B169" s="41" t="s">
        <v>85</v>
      </c>
      <c r="C169" s="42">
        <v>15</v>
      </c>
      <c r="D169" s="59"/>
      <c r="E169" s="42">
        <f t="shared" si="9"/>
        <v>0</v>
      </c>
      <c r="F169" s="59"/>
      <c r="G169" s="42">
        <f t="shared" si="10"/>
        <v>0</v>
      </c>
      <c r="H169" s="42">
        <f t="shared" si="11"/>
        <v>0</v>
      </c>
      <c r="I169" s="45"/>
    </row>
    <row r="170" spans="1:9" s="7" customFormat="1" x14ac:dyDescent="0.2">
      <c r="A170" s="46" t="s">
        <v>93</v>
      </c>
      <c r="B170" s="47" t="s">
        <v>1</v>
      </c>
      <c r="C170" s="48"/>
      <c r="D170" s="60"/>
      <c r="E170" s="48"/>
      <c r="F170" s="60"/>
      <c r="G170" s="48"/>
      <c r="H170" s="48"/>
      <c r="I170" s="45"/>
    </row>
    <row r="171" spans="1:9" s="7" customFormat="1" x14ac:dyDescent="0.2">
      <c r="A171" s="46" t="s">
        <v>94</v>
      </c>
      <c r="B171" s="47" t="s">
        <v>1</v>
      </c>
      <c r="C171" s="48"/>
      <c r="D171" s="60"/>
      <c r="E171" s="48"/>
      <c r="F171" s="60"/>
      <c r="G171" s="48"/>
      <c r="H171" s="48"/>
      <c r="I171" s="45"/>
    </row>
    <row r="172" spans="1:9" s="7" customFormat="1" x14ac:dyDescent="0.2">
      <c r="A172" s="40" t="s">
        <v>95</v>
      </c>
      <c r="B172" s="41" t="s">
        <v>85</v>
      </c>
      <c r="C172" s="42">
        <v>20</v>
      </c>
      <c r="D172" s="59"/>
      <c r="E172" s="42">
        <f t="shared" si="9"/>
        <v>0</v>
      </c>
      <c r="F172" s="59"/>
      <c r="G172" s="42">
        <f t="shared" si="10"/>
        <v>0</v>
      </c>
      <c r="H172" s="42">
        <f t="shared" si="11"/>
        <v>0</v>
      </c>
      <c r="I172" s="45"/>
    </row>
    <row r="173" spans="1:9" s="7" customFormat="1" x14ac:dyDescent="0.2">
      <c r="A173" s="40" t="s">
        <v>56</v>
      </c>
      <c r="B173" s="41" t="s">
        <v>185</v>
      </c>
      <c r="C173" s="42">
        <v>1</v>
      </c>
      <c r="D173" s="59"/>
      <c r="E173" s="42">
        <f t="shared" si="9"/>
        <v>0</v>
      </c>
      <c r="F173" s="59"/>
      <c r="G173" s="42">
        <f t="shared" si="10"/>
        <v>0</v>
      </c>
      <c r="H173" s="42">
        <f t="shared" si="11"/>
        <v>0</v>
      </c>
      <c r="I173" s="45"/>
    </row>
    <row r="174" spans="1:9" ht="13.6" x14ac:dyDescent="0.2">
      <c r="A174" s="37" t="s">
        <v>96</v>
      </c>
      <c r="B174" s="38" t="s">
        <v>1</v>
      </c>
      <c r="C174" s="39"/>
      <c r="D174" s="58"/>
      <c r="E174" s="39">
        <f>SUM(E100:E173)</f>
        <v>0</v>
      </c>
      <c r="F174" s="58"/>
      <c r="G174" s="39">
        <f>SUM(G100:G173)</f>
        <v>0</v>
      </c>
      <c r="H174" s="39">
        <f>SUM(H100:H173)</f>
        <v>0</v>
      </c>
      <c r="I174" s="11"/>
    </row>
    <row r="175" spans="1:9" ht="13.6" x14ac:dyDescent="0.2">
      <c r="A175" s="37" t="s">
        <v>97</v>
      </c>
      <c r="B175" s="38" t="s">
        <v>1</v>
      </c>
      <c r="C175" s="39"/>
      <c r="D175" s="58"/>
      <c r="E175" s="39"/>
      <c r="F175" s="58"/>
      <c r="G175" s="39"/>
      <c r="H175" s="39"/>
      <c r="I175" s="11"/>
    </row>
    <row r="176" spans="1:9" s="5" customFormat="1" x14ac:dyDescent="0.2">
      <c r="A176" s="34" t="s">
        <v>186</v>
      </c>
      <c r="B176" s="35" t="s">
        <v>13</v>
      </c>
      <c r="C176" s="36">
        <v>1</v>
      </c>
      <c r="D176" s="57"/>
      <c r="E176" s="36">
        <f>C176*D176</f>
        <v>0</v>
      </c>
      <c r="F176" s="57"/>
      <c r="G176" s="36">
        <f>C176*F176</f>
        <v>0</v>
      </c>
      <c r="H176" s="36">
        <f>E176+G176</f>
        <v>0</v>
      </c>
      <c r="I176" s="49"/>
    </row>
    <row r="177" spans="1:9" s="5" customFormat="1" x14ac:dyDescent="0.2">
      <c r="A177" s="34" t="s">
        <v>187</v>
      </c>
      <c r="B177" s="35" t="s">
        <v>13</v>
      </c>
      <c r="C177" s="36">
        <v>1</v>
      </c>
      <c r="D177" s="57"/>
      <c r="E177" s="36">
        <f t="shared" ref="E177:E190" si="12">C177*D177</f>
        <v>0</v>
      </c>
      <c r="F177" s="57"/>
      <c r="G177" s="36">
        <f t="shared" ref="G177:G190" si="13">C177*F177</f>
        <v>0</v>
      </c>
      <c r="H177" s="36">
        <f t="shared" ref="H177:H190" si="14">E177+G177</f>
        <v>0</v>
      </c>
      <c r="I177" s="49"/>
    </row>
    <row r="178" spans="1:9" s="5" customFormat="1" x14ac:dyDescent="0.2">
      <c r="A178" s="34" t="s">
        <v>188</v>
      </c>
      <c r="B178" s="35" t="s">
        <v>13</v>
      </c>
      <c r="C178" s="36">
        <v>1</v>
      </c>
      <c r="D178" s="57"/>
      <c r="E178" s="36">
        <f t="shared" si="12"/>
        <v>0</v>
      </c>
      <c r="F178" s="57"/>
      <c r="G178" s="36">
        <f t="shared" si="13"/>
        <v>0</v>
      </c>
      <c r="H178" s="36">
        <f t="shared" si="14"/>
        <v>0</v>
      </c>
      <c r="I178" s="49"/>
    </row>
    <row r="179" spans="1:9" s="5" customFormat="1" x14ac:dyDescent="0.2">
      <c r="A179" s="34" t="s">
        <v>189</v>
      </c>
      <c r="B179" s="35" t="s">
        <v>13</v>
      </c>
      <c r="C179" s="36">
        <v>4</v>
      </c>
      <c r="D179" s="57"/>
      <c r="E179" s="36">
        <f t="shared" si="12"/>
        <v>0</v>
      </c>
      <c r="F179" s="57"/>
      <c r="G179" s="36">
        <f t="shared" si="13"/>
        <v>0</v>
      </c>
      <c r="H179" s="36">
        <f t="shared" si="14"/>
        <v>0</v>
      </c>
      <c r="I179" s="49"/>
    </row>
    <row r="180" spans="1:9" s="5" customFormat="1" x14ac:dyDescent="0.2">
      <c r="A180" s="34" t="s">
        <v>190</v>
      </c>
      <c r="B180" s="35" t="s">
        <v>13</v>
      </c>
      <c r="C180" s="36">
        <v>7</v>
      </c>
      <c r="D180" s="57"/>
      <c r="E180" s="36">
        <f t="shared" si="12"/>
        <v>0</v>
      </c>
      <c r="F180" s="57"/>
      <c r="G180" s="36">
        <f t="shared" si="13"/>
        <v>0</v>
      </c>
      <c r="H180" s="36">
        <f t="shared" si="14"/>
        <v>0</v>
      </c>
      <c r="I180" s="49"/>
    </row>
    <row r="181" spans="1:9" s="5" customFormat="1" x14ac:dyDescent="0.2">
      <c r="A181" s="34" t="s">
        <v>193</v>
      </c>
      <c r="B181" s="35" t="s">
        <v>13</v>
      </c>
      <c r="C181" s="36">
        <v>4</v>
      </c>
      <c r="D181" s="57"/>
      <c r="E181" s="36">
        <f t="shared" si="12"/>
        <v>0</v>
      </c>
      <c r="F181" s="57"/>
      <c r="G181" s="36">
        <f t="shared" si="13"/>
        <v>0</v>
      </c>
      <c r="H181" s="36">
        <f t="shared" si="14"/>
        <v>0</v>
      </c>
      <c r="I181" s="49"/>
    </row>
    <row r="182" spans="1:9" s="5" customFormat="1" x14ac:dyDescent="0.2">
      <c r="A182" s="34" t="s">
        <v>192</v>
      </c>
      <c r="B182" s="35" t="s">
        <v>13</v>
      </c>
      <c r="C182" s="36">
        <v>4</v>
      </c>
      <c r="D182" s="57"/>
      <c r="E182" s="36">
        <f t="shared" si="12"/>
        <v>0</v>
      </c>
      <c r="F182" s="57"/>
      <c r="G182" s="36">
        <f t="shared" si="13"/>
        <v>0</v>
      </c>
      <c r="H182" s="36">
        <f t="shared" si="14"/>
        <v>0</v>
      </c>
      <c r="I182" s="49"/>
    </row>
    <row r="183" spans="1:9" s="5" customFormat="1" x14ac:dyDescent="0.2">
      <c r="A183" s="34" t="s">
        <v>191</v>
      </c>
      <c r="B183" s="35" t="s">
        <v>13</v>
      </c>
      <c r="C183" s="36">
        <v>2</v>
      </c>
      <c r="D183" s="57"/>
      <c r="E183" s="36">
        <f t="shared" si="12"/>
        <v>0</v>
      </c>
      <c r="F183" s="57"/>
      <c r="G183" s="36">
        <f t="shared" si="13"/>
        <v>0</v>
      </c>
      <c r="H183" s="36">
        <f t="shared" si="14"/>
        <v>0</v>
      </c>
      <c r="I183" s="49"/>
    </row>
    <row r="184" spans="1:9" s="5" customFormat="1" x14ac:dyDescent="0.2">
      <c r="A184" s="34" t="s">
        <v>194</v>
      </c>
      <c r="B184" s="35" t="s">
        <v>13</v>
      </c>
      <c r="C184" s="36">
        <v>2</v>
      </c>
      <c r="D184" s="57"/>
      <c r="E184" s="36">
        <f t="shared" si="12"/>
        <v>0</v>
      </c>
      <c r="F184" s="57"/>
      <c r="G184" s="36">
        <f t="shared" si="13"/>
        <v>0</v>
      </c>
      <c r="H184" s="36">
        <f t="shared" si="14"/>
        <v>0</v>
      </c>
      <c r="I184" s="50"/>
    </row>
    <row r="185" spans="1:9" s="5" customFormat="1" x14ac:dyDescent="0.2">
      <c r="A185" s="34" t="s">
        <v>195</v>
      </c>
      <c r="B185" s="35" t="s">
        <v>13</v>
      </c>
      <c r="C185" s="36">
        <v>1</v>
      </c>
      <c r="D185" s="57"/>
      <c r="E185" s="36">
        <f t="shared" si="12"/>
        <v>0</v>
      </c>
      <c r="F185" s="57"/>
      <c r="G185" s="36">
        <f t="shared" si="13"/>
        <v>0</v>
      </c>
      <c r="H185" s="36">
        <f t="shared" si="14"/>
        <v>0</v>
      </c>
      <c r="I185" s="50"/>
    </row>
    <row r="186" spans="1:9" s="5" customFormat="1" x14ac:dyDescent="0.2">
      <c r="A186" s="34" t="s">
        <v>196</v>
      </c>
      <c r="B186" s="35" t="s">
        <v>13</v>
      </c>
      <c r="C186" s="36">
        <v>20</v>
      </c>
      <c r="D186" s="57"/>
      <c r="E186" s="36">
        <f t="shared" si="12"/>
        <v>0</v>
      </c>
      <c r="F186" s="57"/>
      <c r="G186" s="36">
        <f t="shared" si="13"/>
        <v>0</v>
      </c>
      <c r="H186" s="36">
        <f t="shared" si="14"/>
        <v>0</v>
      </c>
      <c r="I186" s="50"/>
    </row>
    <row r="187" spans="1:9" s="5" customFormat="1" x14ac:dyDescent="0.2">
      <c r="A187" s="34" t="s">
        <v>197</v>
      </c>
      <c r="B187" s="35" t="s">
        <v>13</v>
      </c>
      <c r="C187" s="36">
        <v>2</v>
      </c>
      <c r="D187" s="57"/>
      <c r="E187" s="36">
        <f t="shared" si="12"/>
        <v>0</v>
      </c>
      <c r="F187" s="57"/>
      <c r="G187" s="36">
        <f t="shared" si="13"/>
        <v>0</v>
      </c>
      <c r="H187" s="36">
        <f t="shared" si="14"/>
        <v>0</v>
      </c>
      <c r="I187" s="50"/>
    </row>
    <row r="188" spans="1:9" s="5" customFormat="1" x14ac:dyDescent="0.2">
      <c r="A188" s="34" t="s">
        <v>198</v>
      </c>
      <c r="B188" s="35" t="s">
        <v>13</v>
      </c>
      <c r="C188" s="36">
        <v>2</v>
      </c>
      <c r="D188" s="57"/>
      <c r="E188" s="36">
        <f t="shared" si="12"/>
        <v>0</v>
      </c>
      <c r="F188" s="57"/>
      <c r="G188" s="36">
        <f t="shared" si="13"/>
        <v>0</v>
      </c>
      <c r="H188" s="36">
        <f t="shared" si="14"/>
        <v>0</v>
      </c>
      <c r="I188" s="50"/>
    </row>
    <row r="189" spans="1:9" s="5" customFormat="1" x14ac:dyDescent="0.2">
      <c r="A189" s="34" t="s">
        <v>199</v>
      </c>
      <c r="B189" s="35" t="s">
        <v>185</v>
      </c>
      <c r="C189" s="36">
        <v>1</v>
      </c>
      <c r="D189" s="57"/>
      <c r="E189" s="36">
        <f t="shared" si="12"/>
        <v>0</v>
      </c>
      <c r="F189" s="57"/>
      <c r="G189" s="36">
        <f t="shared" si="13"/>
        <v>0</v>
      </c>
      <c r="H189" s="36">
        <f t="shared" si="14"/>
        <v>0</v>
      </c>
      <c r="I189" s="50"/>
    </row>
    <row r="190" spans="1:9" s="5" customFormat="1" x14ac:dyDescent="0.2">
      <c r="A190" s="34" t="s">
        <v>98</v>
      </c>
      <c r="B190" s="35" t="s">
        <v>185</v>
      </c>
      <c r="C190" s="36">
        <v>1</v>
      </c>
      <c r="D190" s="57"/>
      <c r="E190" s="36">
        <f t="shared" si="12"/>
        <v>0</v>
      </c>
      <c r="F190" s="57"/>
      <c r="G190" s="36">
        <f t="shared" si="13"/>
        <v>0</v>
      </c>
      <c r="H190" s="36">
        <f t="shared" si="14"/>
        <v>0</v>
      </c>
      <c r="I190" s="50"/>
    </row>
    <row r="191" spans="1:9" s="5" customFormat="1" ht="13.6" x14ac:dyDescent="0.2">
      <c r="A191" s="37" t="s">
        <v>99</v>
      </c>
      <c r="B191" s="38" t="s">
        <v>1</v>
      </c>
      <c r="C191" s="39"/>
      <c r="D191" s="58"/>
      <c r="E191" s="39">
        <f>SUM(E176:E190)</f>
        <v>0</v>
      </c>
      <c r="F191" s="58"/>
      <c r="G191" s="39">
        <f>SUM(G176:G190)</f>
        <v>0</v>
      </c>
      <c r="H191" s="39">
        <f>SUM(H176:H190)</f>
        <v>0</v>
      </c>
      <c r="I191" s="49"/>
    </row>
    <row r="192" spans="1:9" ht="13.6" x14ac:dyDescent="0.2">
      <c r="A192" s="37" t="s">
        <v>100</v>
      </c>
      <c r="B192" s="38" t="s">
        <v>1</v>
      </c>
      <c r="C192" s="39"/>
      <c r="D192" s="58"/>
      <c r="E192" s="39"/>
      <c r="F192" s="58"/>
      <c r="G192" s="39"/>
      <c r="H192" s="39"/>
      <c r="I192" s="11"/>
    </row>
    <row r="193" spans="1:9" x14ac:dyDescent="0.2">
      <c r="A193" s="34" t="s">
        <v>186</v>
      </c>
      <c r="B193" s="35" t="s">
        <v>13</v>
      </c>
      <c r="C193" s="36">
        <v>1</v>
      </c>
      <c r="D193" s="57"/>
      <c r="E193" s="36">
        <f>C193*D193</f>
        <v>0</v>
      </c>
      <c r="F193" s="57"/>
      <c r="G193" s="36">
        <f>C193*F193</f>
        <v>0</v>
      </c>
      <c r="H193" s="36">
        <f>E193+G193</f>
        <v>0</v>
      </c>
      <c r="I193" s="11"/>
    </row>
    <row r="194" spans="1:9" x14ac:dyDescent="0.2">
      <c r="A194" s="34" t="s">
        <v>187</v>
      </c>
      <c r="B194" s="35" t="s">
        <v>13</v>
      </c>
      <c r="C194" s="36">
        <v>1</v>
      </c>
      <c r="D194" s="57"/>
      <c r="E194" s="36">
        <f t="shared" ref="E194:E207" si="15">C194*D194</f>
        <v>0</v>
      </c>
      <c r="F194" s="57"/>
      <c r="G194" s="36">
        <f t="shared" ref="G194:G207" si="16">C194*F194</f>
        <v>0</v>
      </c>
      <c r="H194" s="36">
        <f t="shared" ref="H194:H207" si="17">E194+G194</f>
        <v>0</v>
      </c>
      <c r="I194" s="11"/>
    </row>
    <row r="195" spans="1:9" x14ac:dyDescent="0.2">
      <c r="A195" s="34" t="s">
        <v>188</v>
      </c>
      <c r="B195" s="35" t="s">
        <v>13</v>
      </c>
      <c r="C195" s="36">
        <v>1</v>
      </c>
      <c r="D195" s="57"/>
      <c r="E195" s="36">
        <f t="shared" si="15"/>
        <v>0</v>
      </c>
      <c r="F195" s="57"/>
      <c r="G195" s="36">
        <f t="shared" si="16"/>
        <v>0</v>
      </c>
      <c r="H195" s="36">
        <f t="shared" si="17"/>
        <v>0</v>
      </c>
      <c r="I195" s="11"/>
    </row>
    <row r="196" spans="1:9" x14ac:dyDescent="0.2">
      <c r="A196" s="34" t="s">
        <v>189</v>
      </c>
      <c r="B196" s="35" t="s">
        <v>13</v>
      </c>
      <c r="C196" s="36">
        <v>2</v>
      </c>
      <c r="D196" s="57"/>
      <c r="E196" s="36">
        <f t="shared" si="15"/>
        <v>0</v>
      </c>
      <c r="F196" s="57"/>
      <c r="G196" s="36">
        <f t="shared" si="16"/>
        <v>0</v>
      </c>
      <c r="H196" s="36">
        <f t="shared" si="17"/>
        <v>0</v>
      </c>
      <c r="I196" s="11"/>
    </row>
    <row r="197" spans="1:9" x14ac:dyDescent="0.2">
      <c r="A197" s="34" t="s">
        <v>190</v>
      </c>
      <c r="B197" s="35" t="s">
        <v>13</v>
      </c>
      <c r="C197" s="36">
        <v>20</v>
      </c>
      <c r="D197" s="57"/>
      <c r="E197" s="36">
        <f t="shared" si="15"/>
        <v>0</v>
      </c>
      <c r="F197" s="57"/>
      <c r="G197" s="36">
        <f t="shared" si="16"/>
        <v>0</v>
      </c>
      <c r="H197" s="36">
        <f t="shared" si="17"/>
        <v>0</v>
      </c>
      <c r="I197" s="11"/>
    </row>
    <row r="198" spans="1:9" x14ac:dyDescent="0.2">
      <c r="A198" s="34" t="s">
        <v>192</v>
      </c>
      <c r="B198" s="35" t="s">
        <v>13</v>
      </c>
      <c r="C198" s="36">
        <v>4</v>
      </c>
      <c r="D198" s="57"/>
      <c r="E198" s="36">
        <f t="shared" si="15"/>
        <v>0</v>
      </c>
      <c r="F198" s="57"/>
      <c r="G198" s="36">
        <f t="shared" si="16"/>
        <v>0</v>
      </c>
      <c r="H198" s="36">
        <f t="shared" si="17"/>
        <v>0</v>
      </c>
      <c r="I198" s="11"/>
    </row>
    <row r="199" spans="1:9" x14ac:dyDescent="0.2">
      <c r="A199" s="34" t="s">
        <v>191</v>
      </c>
      <c r="B199" s="35" t="s">
        <v>13</v>
      </c>
      <c r="C199" s="36">
        <v>3</v>
      </c>
      <c r="D199" s="57"/>
      <c r="E199" s="36">
        <f t="shared" si="15"/>
        <v>0</v>
      </c>
      <c r="F199" s="57"/>
      <c r="G199" s="36">
        <f t="shared" si="16"/>
        <v>0</v>
      </c>
      <c r="H199" s="36">
        <f t="shared" si="17"/>
        <v>0</v>
      </c>
      <c r="I199" s="11"/>
    </row>
    <row r="200" spans="1:9" x14ac:dyDescent="0.2">
      <c r="A200" s="34" t="s">
        <v>200</v>
      </c>
      <c r="B200" s="35" t="s">
        <v>13</v>
      </c>
      <c r="C200" s="36">
        <v>1</v>
      </c>
      <c r="D200" s="57"/>
      <c r="E200" s="36">
        <f t="shared" si="15"/>
        <v>0</v>
      </c>
      <c r="F200" s="57"/>
      <c r="G200" s="36">
        <f t="shared" si="16"/>
        <v>0</v>
      </c>
      <c r="H200" s="36">
        <f t="shared" si="17"/>
        <v>0</v>
      </c>
      <c r="I200" s="11"/>
    </row>
    <row r="201" spans="1:9" x14ac:dyDescent="0.2">
      <c r="A201" s="34" t="s">
        <v>194</v>
      </c>
      <c r="B201" s="35" t="s">
        <v>13</v>
      </c>
      <c r="C201" s="36">
        <v>4</v>
      </c>
      <c r="D201" s="57"/>
      <c r="E201" s="36">
        <f t="shared" si="15"/>
        <v>0</v>
      </c>
      <c r="F201" s="57"/>
      <c r="G201" s="36">
        <f t="shared" si="16"/>
        <v>0</v>
      </c>
      <c r="H201" s="36">
        <f t="shared" si="17"/>
        <v>0</v>
      </c>
      <c r="I201" s="11"/>
    </row>
    <row r="202" spans="1:9" x14ac:dyDescent="0.2">
      <c r="A202" s="34" t="s">
        <v>195</v>
      </c>
      <c r="B202" s="35" t="s">
        <v>13</v>
      </c>
      <c r="C202" s="36">
        <v>2</v>
      </c>
      <c r="D202" s="57"/>
      <c r="E202" s="36">
        <f t="shared" si="15"/>
        <v>0</v>
      </c>
      <c r="F202" s="57"/>
      <c r="G202" s="36">
        <f t="shared" si="16"/>
        <v>0</v>
      </c>
      <c r="H202" s="36">
        <f t="shared" si="17"/>
        <v>0</v>
      </c>
      <c r="I202" s="11"/>
    </row>
    <row r="203" spans="1:9" x14ac:dyDescent="0.2">
      <c r="A203" s="34" t="s">
        <v>196</v>
      </c>
      <c r="B203" s="35" t="s">
        <v>13</v>
      </c>
      <c r="C203" s="36">
        <v>20</v>
      </c>
      <c r="D203" s="57"/>
      <c r="E203" s="36">
        <f t="shared" si="15"/>
        <v>0</v>
      </c>
      <c r="F203" s="57"/>
      <c r="G203" s="36">
        <f t="shared" si="16"/>
        <v>0</v>
      </c>
      <c r="H203" s="36">
        <f t="shared" si="17"/>
        <v>0</v>
      </c>
      <c r="I203" s="11"/>
    </row>
    <row r="204" spans="1:9" x14ac:dyDescent="0.2">
      <c r="A204" s="34" t="s">
        <v>197</v>
      </c>
      <c r="B204" s="35" t="s">
        <v>13</v>
      </c>
      <c r="C204" s="36">
        <v>2</v>
      </c>
      <c r="D204" s="57"/>
      <c r="E204" s="36">
        <f t="shared" si="15"/>
        <v>0</v>
      </c>
      <c r="F204" s="57"/>
      <c r="G204" s="36">
        <f t="shared" si="16"/>
        <v>0</v>
      </c>
      <c r="H204" s="36">
        <f t="shared" si="17"/>
        <v>0</v>
      </c>
      <c r="I204" s="11"/>
    </row>
    <row r="205" spans="1:9" x14ac:dyDescent="0.2">
      <c r="A205" s="34" t="s">
        <v>198</v>
      </c>
      <c r="B205" s="35" t="s">
        <v>13</v>
      </c>
      <c r="C205" s="36">
        <v>2</v>
      </c>
      <c r="D205" s="57"/>
      <c r="E205" s="36">
        <f t="shared" si="15"/>
        <v>0</v>
      </c>
      <c r="F205" s="57"/>
      <c r="G205" s="36">
        <f t="shared" si="16"/>
        <v>0</v>
      </c>
      <c r="H205" s="36">
        <f t="shared" si="17"/>
        <v>0</v>
      </c>
      <c r="I205" s="11"/>
    </row>
    <row r="206" spans="1:9" x14ac:dyDescent="0.2">
      <c r="A206" s="34" t="s">
        <v>199</v>
      </c>
      <c r="B206" s="35" t="s">
        <v>185</v>
      </c>
      <c r="C206" s="36">
        <v>1</v>
      </c>
      <c r="D206" s="57"/>
      <c r="E206" s="36">
        <f t="shared" si="15"/>
        <v>0</v>
      </c>
      <c r="F206" s="57"/>
      <c r="G206" s="36">
        <f t="shared" si="16"/>
        <v>0</v>
      </c>
      <c r="H206" s="36">
        <f t="shared" si="17"/>
        <v>0</v>
      </c>
      <c r="I206" s="11"/>
    </row>
    <row r="207" spans="1:9" x14ac:dyDescent="0.2">
      <c r="A207" s="34" t="s">
        <v>98</v>
      </c>
      <c r="B207" s="35" t="s">
        <v>185</v>
      </c>
      <c r="C207" s="36">
        <v>1</v>
      </c>
      <c r="D207" s="57"/>
      <c r="E207" s="36">
        <f t="shared" si="15"/>
        <v>0</v>
      </c>
      <c r="F207" s="57"/>
      <c r="G207" s="36">
        <f t="shared" si="16"/>
        <v>0</v>
      </c>
      <c r="H207" s="36">
        <f t="shared" si="17"/>
        <v>0</v>
      </c>
      <c r="I207" s="11"/>
    </row>
    <row r="208" spans="1:9" ht="13.6" x14ac:dyDescent="0.2">
      <c r="A208" s="37" t="s">
        <v>101</v>
      </c>
      <c r="B208" s="38" t="s">
        <v>1</v>
      </c>
      <c r="C208" s="39"/>
      <c r="D208" s="58"/>
      <c r="E208" s="39">
        <f>SUM(E193:E207)</f>
        <v>0</v>
      </c>
      <c r="F208" s="58"/>
      <c r="G208" s="39">
        <f>SUM(G193:G207)</f>
        <v>0</v>
      </c>
      <c r="H208" s="39">
        <f>SUM(H193:H207)</f>
        <v>0</v>
      </c>
      <c r="I208" s="11"/>
    </row>
    <row r="209" spans="1:9" ht="13.6" x14ac:dyDescent="0.2">
      <c r="A209" s="37" t="s">
        <v>102</v>
      </c>
      <c r="B209" s="38" t="s">
        <v>1</v>
      </c>
      <c r="C209" s="39"/>
      <c r="D209" s="58"/>
      <c r="E209" s="39"/>
      <c r="F209" s="58"/>
      <c r="G209" s="39"/>
      <c r="H209" s="39"/>
      <c r="I209" s="11"/>
    </row>
    <row r="210" spans="1:9" x14ac:dyDescent="0.2">
      <c r="A210" s="34" t="s">
        <v>186</v>
      </c>
      <c r="B210" s="35" t="s">
        <v>13</v>
      </c>
      <c r="C210" s="36">
        <v>1</v>
      </c>
      <c r="D210" s="57"/>
      <c r="E210" s="36">
        <f>C210*D210</f>
        <v>0</v>
      </c>
      <c r="F210" s="57"/>
      <c r="G210" s="36">
        <f>C210*F210</f>
        <v>0</v>
      </c>
      <c r="H210" s="36">
        <f>E210+G210</f>
        <v>0</v>
      </c>
      <c r="I210" s="11"/>
    </row>
    <row r="211" spans="1:9" x14ac:dyDescent="0.2">
      <c r="A211" s="34" t="s">
        <v>187</v>
      </c>
      <c r="B211" s="35" t="s">
        <v>13</v>
      </c>
      <c r="C211" s="36">
        <v>1</v>
      </c>
      <c r="D211" s="57"/>
      <c r="E211" s="36">
        <f t="shared" ref="E211:E225" si="18">C211*D211</f>
        <v>0</v>
      </c>
      <c r="F211" s="57"/>
      <c r="G211" s="36">
        <f t="shared" ref="G211:G225" si="19">C211*F211</f>
        <v>0</v>
      </c>
      <c r="H211" s="36">
        <f t="shared" ref="H211:H225" si="20">E211+G211</f>
        <v>0</v>
      </c>
      <c r="I211" s="11"/>
    </row>
    <row r="212" spans="1:9" x14ac:dyDescent="0.2">
      <c r="A212" s="34" t="s">
        <v>188</v>
      </c>
      <c r="B212" s="35" t="s">
        <v>13</v>
      </c>
      <c r="C212" s="36">
        <v>1</v>
      </c>
      <c r="D212" s="57"/>
      <c r="E212" s="36">
        <f t="shared" si="18"/>
        <v>0</v>
      </c>
      <c r="F212" s="57"/>
      <c r="G212" s="36">
        <f t="shared" si="19"/>
        <v>0</v>
      </c>
      <c r="H212" s="36">
        <f t="shared" si="20"/>
        <v>0</v>
      </c>
      <c r="I212" s="11"/>
    </row>
    <row r="213" spans="1:9" x14ac:dyDescent="0.2">
      <c r="A213" s="34" t="s">
        <v>189</v>
      </c>
      <c r="B213" s="35" t="s">
        <v>13</v>
      </c>
      <c r="C213" s="36">
        <v>3</v>
      </c>
      <c r="D213" s="57"/>
      <c r="E213" s="36">
        <f t="shared" si="18"/>
        <v>0</v>
      </c>
      <c r="F213" s="57"/>
      <c r="G213" s="36">
        <f t="shared" si="19"/>
        <v>0</v>
      </c>
      <c r="H213" s="36">
        <f t="shared" si="20"/>
        <v>0</v>
      </c>
      <c r="I213" s="11"/>
    </row>
    <row r="214" spans="1:9" x14ac:dyDescent="0.2">
      <c r="A214" s="34" t="s">
        <v>190</v>
      </c>
      <c r="B214" s="35" t="s">
        <v>13</v>
      </c>
      <c r="C214" s="36">
        <v>19</v>
      </c>
      <c r="D214" s="57"/>
      <c r="E214" s="36">
        <f t="shared" si="18"/>
        <v>0</v>
      </c>
      <c r="F214" s="57"/>
      <c r="G214" s="36">
        <f t="shared" si="19"/>
        <v>0</v>
      </c>
      <c r="H214" s="36">
        <f t="shared" si="20"/>
        <v>0</v>
      </c>
      <c r="I214" s="11"/>
    </row>
    <row r="215" spans="1:9" x14ac:dyDescent="0.2">
      <c r="A215" s="34" t="s">
        <v>201</v>
      </c>
      <c r="B215" s="35" t="s">
        <v>13</v>
      </c>
      <c r="C215" s="36">
        <v>1</v>
      </c>
      <c r="D215" s="57"/>
      <c r="E215" s="36">
        <f t="shared" si="18"/>
        <v>0</v>
      </c>
      <c r="F215" s="57"/>
      <c r="G215" s="36">
        <f t="shared" si="19"/>
        <v>0</v>
      </c>
      <c r="H215" s="36">
        <f t="shared" si="20"/>
        <v>0</v>
      </c>
      <c r="I215" s="11"/>
    </row>
    <row r="216" spans="1:9" x14ac:dyDescent="0.2">
      <c r="A216" s="34" t="s">
        <v>202</v>
      </c>
      <c r="B216" s="35" t="s">
        <v>13</v>
      </c>
      <c r="C216" s="36">
        <v>1</v>
      </c>
      <c r="D216" s="57"/>
      <c r="E216" s="36">
        <f t="shared" si="18"/>
        <v>0</v>
      </c>
      <c r="F216" s="57"/>
      <c r="G216" s="36">
        <f t="shared" si="19"/>
        <v>0</v>
      </c>
      <c r="H216" s="36">
        <f t="shared" si="20"/>
        <v>0</v>
      </c>
      <c r="I216" s="11"/>
    </row>
    <row r="217" spans="1:9" x14ac:dyDescent="0.2">
      <c r="A217" s="34" t="s">
        <v>192</v>
      </c>
      <c r="B217" s="35" t="s">
        <v>13</v>
      </c>
      <c r="C217" s="36">
        <v>4</v>
      </c>
      <c r="D217" s="57"/>
      <c r="E217" s="36">
        <f t="shared" si="18"/>
        <v>0</v>
      </c>
      <c r="F217" s="57"/>
      <c r="G217" s="36">
        <f t="shared" si="19"/>
        <v>0</v>
      </c>
      <c r="H217" s="36">
        <f t="shared" si="20"/>
        <v>0</v>
      </c>
      <c r="I217" s="11"/>
    </row>
    <row r="218" spans="1:9" x14ac:dyDescent="0.2">
      <c r="A218" s="34" t="s">
        <v>191</v>
      </c>
      <c r="B218" s="35" t="s">
        <v>13</v>
      </c>
      <c r="C218" s="36">
        <v>4</v>
      </c>
      <c r="D218" s="57"/>
      <c r="E218" s="36">
        <f t="shared" si="18"/>
        <v>0</v>
      </c>
      <c r="F218" s="57"/>
      <c r="G218" s="36">
        <f t="shared" si="19"/>
        <v>0</v>
      </c>
      <c r="H218" s="36">
        <f t="shared" si="20"/>
        <v>0</v>
      </c>
      <c r="I218" s="11"/>
    </row>
    <row r="219" spans="1:9" x14ac:dyDescent="0.2">
      <c r="A219" s="34" t="s">
        <v>194</v>
      </c>
      <c r="B219" s="35" t="s">
        <v>13</v>
      </c>
      <c r="C219" s="36">
        <v>4</v>
      </c>
      <c r="D219" s="57"/>
      <c r="E219" s="36">
        <f t="shared" si="18"/>
        <v>0</v>
      </c>
      <c r="F219" s="57"/>
      <c r="G219" s="36">
        <f t="shared" si="19"/>
        <v>0</v>
      </c>
      <c r="H219" s="36">
        <f t="shared" si="20"/>
        <v>0</v>
      </c>
      <c r="I219" s="11"/>
    </row>
    <row r="220" spans="1:9" x14ac:dyDescent="0.2">
      <c r="A220" s="34" t="s">
        <v>195</v>
      </c>
      <c r="B220" s="35" t="s">
        <v>13</v>
      </c>
      <c r="C220" s="36">
        <v>2</v>
      </c>
      <c r="D220" s="57"/>
      <c r="E220" s="36">
        <f t="shared" si="18"/>
        <v>0</v>
      </c>
      <c r="F220" s="57"/>
      <c r="G220" s="36">
        <f t="shared" si="19"/>
        <v>0</v>
      </c>
      <c r="H220" s="36">
        <f t="shared" si="20"/>
        <v>0</v>
      </c>
      <c r="I220" s="11"/>
    </row>
    <row r="221" spans="1:9" x14ac:dyDescent="0.2">
      <c r="A221" s="34" t="s">
        <v>196</v>
      </c>
      <c r="B221" s="35" t="s">
        <v>13</v>
      </c>
      <c r="C221" s="36">
        <v>20</v>
      </c>
      <c r="D221" s="57"/>
      <c r="E221" s="36">
        <f t="shared" si="18"/>
        <v>0</v>
      </c>
      <c r="F221" s="57"/>
      <c r="G221" s="36">
        <f t="shared" si="19"/>
        <v>0</v>
      </c>
      <c r="H221" s="36">
        <f t="shared" si="20"/>
        <v>0</v>
      </c>
      <c r="I221" s="11"/>
    </row>
    <row r="222" spans="1:9" x14ac:dyDescent="0.2">
      <c r="A222" s="34" t="s">
        <v>197</v>
      </c>
      <c r="B222" s="35" t="s">
        <v>13</v>
      </c>
      <c r="C222" s="36">
        <v>2</v>
      </c>
      <c r="D222" s="57"/>
      <c r="E222" s="36">
        <f t="shared" si="18"/>
        <v>0</v>
      </c>
      <c r="F222" s="57"/>
      <c r="G222" s="36">
        <f t="shared" si="19"/>
        <v>0</v>
      </c>
      <c r="H222" s="36">
        <f t="shared" si="20"/>
        <v>0</v>
      </c>
      <c r="I222" s="11"/>
    </row>
    <row r="223" spans="1:9" x14ac:dyDescent="0.2">
      <c r="A223" s="34" t="s">
        <v>198</v>
      </c>
      <c r="B223" s="35" t="s">
        <v>13</v>
      </c>
      <c r="C223" s="36">
        <v>2</v>
      </c>
      <c r="D223" s="57"/>
      <c r="E223" s="36">
        <f t="shared" si="18"/>
        <v>0</v>
      </c>
      <c r="F223" s="57"/>
      <c r="G223" s="36">
        <f t="shared" si="19"/>
        <v>0</v>
      </c>
      <c r="H223" s="36">
        <f t="shared" si="20"/>
        <v>0</v>
      </c>
      <c r="I223" s="11"/>
    </row>
    <row r="224" spans="1:9" x14ac:dyDescent="0.2">
      <c r="A224" s="34" t="s">
        <v>199</v>
      </c>
      <c r="B224" s="35" t="s">
        <v>185</v>
      </c>
      <c r="C224" s="36">
        <v>1</v>
      </c>
      <c r="D224" s="57"/>
      <c r="E224" s="36">
        <f t="shared" si="18"/>
        <v>0</v>
      </c>
      <c r="F224" s="57"/>
      <c r="G224" s="36">
        <f t="shared" si="19"/>
        <v>0</v>
      </c>
      <c r="H224" s="36">
        <f t="shared" si="20"/>
        <v>0</v>
      </c>
      <c r="I224" s="11"/>
    </row>
    <row r="225" spans="1:9" x14ac:dyDescent="0.2">
      <c r="A225" s="34" t="s">
        <v>98</v>
      </c>
      <c r="B225" s="35" t="s">
        <v>185</v>
      </c>
      <c r="C225" s="36">
        <v>1</v>
      </c>
      <c r="D225" s="57"/>
      <c r="E225" s="36">
        <f t="shared" si="18"/>
        <v>0</v>
      </c>
      <c r="F225" s="57"/>
      <c r="G225" s="36">
        <f t="shared" si="19"/>
        <v>0</v>
      </c>
      <c r="H225" s="36">
        <f t="shared" si="20"/>
        <v>0</v>
      </c>
      <c r="I225" s="11"/>
    </row>
    <row r="226" spans="1:9" ht="13.6" x14ac:dyDescent="0.2">
      <c r="A226" s="37" t="s">
        <v>103</v>
      </c>
      <c r="B226" s="38" t="s">
        <v>1</v>
      </c>
      <c r="C226" s="39"/>
      <c r="D226" s="58"/>
      <c r="E226" s="39">
        <f>SUM(E210:E225)</f>
        <v>0</v>
      </c>
      <c r="F226" s="58"/>
      <c r="G226" s="39">
        <f>SUM(G210:G225)</f>
        <v>0</v>
      </c>
      <c r="H226" s="39">
        <f>SUM(H210:H225)</f>
        <v>0</v>
      </c>
      <c r="I226" s="11"/>
    </row>
    <row r="227" spans="1:9" ht="13.6" x14ac:dyDescent="0.2">
      <c r="A227" s="37" t="s">
        <v>204</v>
      </c>
      <c r="B227" s="38" t="s">
        <v>1</v>
      </c>
      <c r="C227" s="39"/>
      <c r="D227" s="58"/>
      <c r="E227" s="39"/>
      <c r="F227" s="58"/>
      <c r="G227" s="39"/>
      <c r="H227" s="39"/>
      <c r="I227" s="11"/>
    </row>
    <row r="228" spans="1:9" x14ac:dyDescent="0.2">
      <c r="A228" s="34" t="s">
        <v>186</v>
      </c>
      <c r="B228" s="35" t="s">
        <v>13</v>
      </c>
      <c r="C228" s="36">
        <v>1</v>
      </c>
      <c r="D228" s="57"/>
      <c r="E228" s="36">
        <f>C228*D228</f>
        <v>0</v>
      </c>
      <c r="F228" s="57"/>
      <c r="G228" s="36">
        <f>C228*F228</f>
        <v>0</v>
      </c>
      <c r="H228" s="36">
        <f>E228+G228</f>
        <v>0</v>
      </c>
      <c r="I228" s="11"/>
    </row>
    <row r="229" spans="1:9" x14ac:dyDescent="0.2">
      <c r="A229" s="34" t="s">
        <v>187</v>
      </c>
      <c r="B229" s="35" t="s">
        <v>13</v>
      </c>
      <c r="C229" s="36">
        <v>1</v>
      </c>
      <c r="D229" s="57"/>
      <c r="E229" s="36">
        <f t="shared" ref="E229:E241" si="21">C229*D229</f>
        <v>0</v>
      </c>
      <c r="F229" s="57"/>
      <c r="G229" s="36">
        <f t="shared" ref="G229:G241" si="22">C229*F229</f>
        <v>0</v>
      </c>
      <c r="H229" s="36">
        <f t="shared" ref="H229:H241" si="23">E229+G229</f>
        <v>0</v>
      </c>
      <c r="I229" s="11"/>
    </row>
    <row r="230" spans="1:9" x14ac:dyDescent="0.2">
      <c r="A230" s="34" t="s">
        <v>188</v>
      </c>
      <c r="B230" s="35" t="s">
        <v>13</v>
      </c>
      <c r="C230" s="36">
        <v>1</v>
      </c>
      <c r="D230" s="57"/>
      <c r="E230" s="36">
        <f t="shared" si="21"/>
        <v>0</v>
      </c>
      <c r="F230" s="57"/>
      <c r="G230" s="36">
        <f t="shared" si="22"/>
        <v>0</v>
      </c>
      <c r="H230" s="36">
        <f t="shared" si="23"/>
        <v>0</v>
      </c>
      <c r="I230" s="11"/>
    </row>
    <row r="231" spans="1:9" x14ac:dyDescent="0.2">
      <c r="A231" s="34" t="s">
        <v>205</v>
      </c>
      <c r="B231" s="35" t="s">
        <v>13</v>
      </c>
      <c r="C231" s="36">
        <v>1</v>
      </c>
      <c r="D231" s="57"/>
      <c r="E231" s="36">
        <f t="shared" si="21"/>
        <v>0</v>
      </c>
      <c r="F231" s="57"/>
      <c r="G231" s="36">
        <f t="shared" si="22"/>
        <v>0</v>
      </c>
      <c r="H231" s="36">
        <f t="shared" si="23"/>
        <v>0</v>
      </c>
      <c r="I231" s="11"/>
    </row>
    <row r="232" spans="1:9" x14ac:dyDescent="0.2">
      <c r="A232" s="34" t="s">
        <v>190</v>
      </c>
      <c r="B232" s="35" t="s">
        <v>13</v>
      </c>
      <c r="C232" s="36">
        <v>9</v>
      </c>
      <c r="D232" s="57"/>
      <c r="E232" s="36">
        <f t="shared" si="21"/>
        <v>0</v>
      </c>
      <c r="F232" s="57"/>
      <c r="G232" s="36">
        <f t="shared" si="22"/>
        <v>0</v>
      </c>
      <c r="H232" s="36">
        <f t="shared" si="23"/>
        <v>0</v>
      </c>
      <c r="I232" s="11"/>
    </row>
    <row r="233" spans="1:9" x14ac:dyDescent="0.2">
      <c r="A233" s="34" t="s">
        <v>192</v>
      </c>
      <c r="B233" s="35" t="s">
        <v>13</v>
      </c>
      <c r="C233" s="36">
        <v>1</v>
      </c>
      <c r="D233" s="57"/>
      <c r="E233" s="36">
        <f t="shared" si="21"/>
        <v>0</v>
      </c>
      <c r="F233" s="57"/>
      <c r="G233" s="36">
        <f t="shared" si="22"/>
        <v>0</v>
      </c>
      <c r="H233" s="36">
        <f t="shared" si="23"/>
        <v>0</v>
      </c>
      <c r="I233" s="11"/>
    </row>
    <row r="234" spans="1:9" x14ac:dyDescent="0.2">
      <c r="A234" s="34" t="s">
        <v>191</v>
      </c>
      <c r="B234" s="35" t="s">
        <v>13</v>
      </c>
      <c r="C234" s="36">
        <v>3</v>
      </c>
      <c r="D234" s="57"/>
      <c r="E234" s="36">
        <f t="shared" si="21"/>
        <v>0</v>
      </c>
      <c r="F234" s="57"/>
      <c r="G234" s="36">
        <f t="shared" si="22"/>
        <v>0</v>
      </c>
      <c r="H234" s="36">
        <f t="shared" si="23"/>
        <v>0</v>
      </c>
      <c r="I234" s="11"/>
    </row>
    <row r="235" spans="1:9" x14ac:dyDescent="0.2">
      <c r="A235" s="34" t="s">
        <v>194</v>
      </c>
      <c r="B235" s="35" t="s">
        <v>13</v>
      </c>
      <c r="C235" s="36">
        <v>3</v>
      </c>
      <c r="D235" s="57"/>
      <c r="E235" s="36">
        <f t="shared" si="21"/>
        <v>0</v>
      </c>
      <c r="F235" s="57"/>
      <c r="G235" s="36">
        <f t="shared" si="22"/>
        <v>0</v>
      </c>
      <c r="H235" s="36">
        <f t="shared" si="23"/>
        <v>0</v>
      </c>
      <c r="I235" s="11"/>
    </row>
    <row r="236" spans="1:9" x14ac:dyDescent="0.2">
      <c r="A236" s="34" t="s">
        <v>195</v>
      </c>
      <c r="B236" s="35" t="s">
        <v>13</v>
      </c>
      <c r="C236" s="36">
        <v>1</v>
      </c>
      <c r="D236" s="57"/>
      <c r="E236" s="36">
        <f t="shared" si="21"/>
        <v>0</v>
      </c>
      <c r="F236" s="57"/>
      <c r="G236" s="36">
        <f t="shared" si="22"/>
        <v>0</v>
      </c>
      <c r="H236" s="36">
        <f t="shared" si="23"/>
        <v>0</v>
      </c>
      <c r="I236" s="11"/>
    </row>
    <row r="237" spans="1:9" x14ac:dyDescent="0.2">
      <c r="A237" s="34" t="s">
        <v>196</v>
      </c>
      <c r="B237" s="35" t="s">
        <v>13</v>
      </c>
      <c r="C237" s="36">
        <v>12</v>
      </c>
      <c r="D237" s="57"/>
      <c r="E237" s="36">
        <f t="shared" si="21"/>
        <v>0</v>
      </c>
      <c r="F237" s="57"/>
      <c r="G237" s="36">
        <f t="shared" si="22"/>
        <v>0</v>
      </c>
      <c r="H237" s="36">
        <f t="shared" si="23"/>
        <v>0</v>
      </c>
      <c r="I237" s="11"/>
    </row>
    <row r="238" spans="1:9" x14ac:dyDescent="0.2">
      <c r="A238" s="34" t="s">
        <v>197</v>
      </c>
      <c r="B238" s="35" t="s">
        <v>13</v>
      </c>
      <c r="C238" s="36">
        <v>2</v>
      </c>
      <c r="D238" s="57"/>
      <c r="E238" s="36">
        <f t="shared" si="21"/>
        <v>0</v>
      </c>
      <c r="F238" s="57"/>
      <c r="G238" s="36">
        <f t="shared" si="22"/>
        <v>0</v>
      </c>
      <c r="H238" s="36">
        <f t="shared" si="23"/>
        <v>0</v>
      </c>
      <c r="I238" s="11"/>
    </row>
    <row r="239" spans="1:9" x14ac:dyDescent="0.2">
      <c r="A239" s="34" t="s">
        <v>198</v>
      </c>
      <c r="B239" s="35" t="s">
        <v>13</v>
      </c>
      <c r="C239" s="36">
        <v>2</v>
      </c>
      <c r="D239" s="57"/>
      <c r="E239" s="36">
        <f t="shared" si="21"/>
        <v>0</v>
      </c>
      <c r="F239" s="57"/>
      <c r="G239" s="36">
        <f t="shared" si="22"/>
        <v>0</v>
      </c>
      <c r="H239" s="36">
        <f t="shared" si="23"/>
        <v>0</v>
      </c>
      <c r="I239" s="11"/>
    </row>
    <row r="240" spans="1:9" x14ac:dyDescent="0.2">
      <c r="A240" s="34" t="s">
        <v>199</v>
      </c>
      <c r="B240" s="35" t="s">
        <v>185</v>
      </c>
      <c r="C240" s="36">
        <v>1</v>
      </c>
      <c r="D240" s="57"/>
      <c r="E240" s="36">
        <f t="shared" si="21"/>
        <v>0</v>
      </c>
      <c r="F240" s="57"/>
      <c r="G240" s="36">
        <f t="shared" si="22"/>
        <v>0</v>
      </c>
      <c r="H240" s="36">
        <f t="shared" si="23"/>
        <v>0</v>
      </c>
      <c r="I240" s="11"/>
    </row>
    <row r="241" spans="1:9" x14ac:dyDescent="0.2">
      <c r="A241" s="34" t="s">
        <v>98</v>
      </c>
      <c r="B241" s="35" t="s">
        <v>185</v>
      </c>
      <c r="C241" s="36">
        <v>1</v>
      </c>
      <c r="D241" s="57"/>
      <c r="E241" s="36">
        <f t="shared" si="21"/>
        <v>0</v>
      </c>
      <c r="F241" s="57"/>
      <c r="G241" s="36">
        <f t="shared" si="22"/>
        <v>0</v>
      </c>
      <c r="H241" s="36">
        <f t="shared" si="23"/>
        <v>0</v>
      </c>
      <c r="I241" s="11"/>
    </row>
    <row r="242" spans="1:9" ht="13.6" x14ac:dyDescent="0.2">
      <c r="A242" s="37" t="s">
        <v>203</v>
      </c>
      <c r="B242" s="38" t="s">
        <v>1</v>
      </c>
      <c r="C242" s="39"/>
      <c r="D242" s="58"/>
      <c r="E242" s="39">
        <f>SUM(E228:E241)</f>
        <v>0</v>
      </c>
      <c r="F242" s="58"/>
      <c r="G242" s="39">
        <f>SUM(G228:G241)</f>
        <v>0</v>
      </c>
      <c r="H242" s="39">
        <f>SUM(H228:H241)</f>
        <v>0</v>
      </c>
      <c r="I242" s="11"/>
    </row>
    <row r="243" spans="1:9" ht="13.6" x14ac:dyDescent="0.2">
      <c r="A243" s="37" t="s">
        <v>104</v>
      </c>
      <c r="B243" s="38" t="s">
        <v>1</v>
      </c>
      <c r="C243" s="39"/>
      <c r="D243" s="58"/>
      <c r="E243" s="39"/>
      <c r="F243" s="58"/>
      <c r="G243" s="39"/>
      <c r="H243" s="39"/>
      <c r="I243" s="11"/>
    </row>
    <row r="244" spans="1:9" x14ac:dyDescent="0.2">
      <c r="A244" s="34" t="s">
        <v>206</v>
      </c>
      <c r="B244" s="35" t="s">
        <v>13</v>
      </c>
      <c r="C244" s="36">
        <v>1</v>
      </c>
      <c r="D244" s="57"/>
      <c r="E244" s="36">
        <f>C244*D244</f>
        <v>0</v>
      </c>
      <c r="F244" s="57"/>
      <c r="G244" s="36">
        <f>C244*F244</f>
        <v>0</v>
      </c>
      <c r="H244" s="36">
        <f>E244+G244</f>
        <v>0</v>
      </c>
      <c r="I244" s="11"/>
    </row>
    <row r="245" spans="1:9" x14ac:dyDescent="0.2">
      <c r="A245" s="34" t="s">
        <v>207</v>
      </c>
      <c r="B245" s="35" t="s">
        <v>13</v>
      </c>
      <c r="C245" s="36">
        <v>1</v>
      </c>
      <c r="D245" s="57"/>
      <c r="E245" s="36">
        <f>C245*D245</f>
        <v>0</v>
      </c>
      <c r="F245" s="57"/>
      <c r="G245" s="36">
        <f>C245*F245</f>
        <v>0</v>
      </c>
      <c r="H245" s="36">
        <f>E245+G245</f>
        <v>0</v>
      </c>
      <c r="I245" s="11"/>
    </row>
    <row r="246" spans="1:9" x14ac:dyDescent="0.2">
      <c r="A246" s="34" t="s">
        <v>98</v>
      </c>
      <c r="B246" s="35" t="s">
        <v>185</v>
      </c>
      <c r="C246" s="36">
        <v>1</v>
      </c>
      <c r="D246" s="57"/>
      <c r="E246" s="36">
        <f>C246*D246</f>
        <v>0</v>
      </c>
      <c r="F246" s="57"/>
      <c r="G246" s="36">
        <f>C246*F246</f>
        <v>0</v>
      </c>
      <c r="H246" s="36">
        <f>E246+G246</f>
        <v>0</v>
      </c>
      <c r="I246" s="11"/>
    </row>
    <row r="247" spans="1:9" ht="13.6" x14ac:dyDescent="0.2">
      <c r="A247" s="37" t="s">
        <v>105</v>
      </c>
      <c r="B247" s="38" t="s">
        <v>1</v>
      </c>
      <c r="C247" s="39"/>
      <c r="D247" s="58"/>
      <c r="E247" s="39">
        <f>SUM(E244:E246)</f>
        <v>0</v>
      </c>
      <c r="F247" s="58"/>
      <c r="G247" s="39">
        <f>SUM(G244:G246)</f>
        <v>0</v>
      </c>
      <c r="H247" s="39">
        <f>SUM(H244:H246)</f>
        <v>0</v>
      </c>
      <c r="I247" s="11"/>
    </row>
    <row r="248" spans="1:9" ht="13.6" x14ac:dyDescent="0.2">
      <c r="A248" s="37" t="s">
        <v>208</v>
      </c>
      <c r="B248" s="38" t="s">
        <v>1</v>
      </c>
      <c r="C248" s="39"/>
      <c r="D248" s="58"/>
      <c r="E248" s="39"/>
      <c r="F248" s="58"/>
      <c r="G248" s="39"/>
      <c r="H248" s="39"/>
      <c r="I248" s="11"/>
    </row>
    <row r="249" spans="1:9" x14ac:dyDescent="0.2">
      <c r="A249" s="34" t="s">
        <v>210</v>
      </c>
      <c r="B249" s="35" t="s">
        <v>13</v>
      </c>
      <c r="C249" s="36">
        <v>1</v>
      </c>
      <c r="D249" s="57"/>
      <c r="E249" s="36">
        <f>C249*D249</f>
        <v>0</v>
      </c>
      <c r="F249" s="57"/>
      <c r="G249" s="36">
        <f>C249*F249</f>
        <v>0</v>
      </c>
      <c r="H249" s="36">
        <f>E249+G249</f>
        <v>0</v>
      </c>
      <c r="I249" s="11"/>
    </row>
    <row r="250" spans="1:9" x14ac:dyDescent="0.2">
      <c r="A250" s="34" t="s">
        <v>187</v>
      </c>
      <c r="B250" s="35" t="s">
        <v>13</v>
      </c>
      <c r="C250" s="36">
        <v>1</v>
      </c>
      <c r="D250" s="57"/>
      <c r="E250" s="36">
        <f t="shared" ref="E250:E261" si="24">C250*D250</f>
        <v>0</v>
      </c>
      <c r="F250" s="57"/>
      <c r="G250" s="36">
        <f t="shared" ref="G250:G261" si="25">C250*F250</f>
        <v>0</v>
      </c>
      <c r="H250" s="36">
        <f t="shared" ref="H250:H261" si="26">E250+G250</f>
        <v>0</v>
      </c>
      <c r="I250" s="11"/>
    </row>
    <row r="251" spans="1:9" x14ac:dyDescent="0.2">
      <c r="A251" s="34" t="s">
        <v>188</v>
      </c>
      <c r="B251" s="35" t="s">
        <v>13</v>
      </c>
      <c r="C251" s="36">
        <v>1</v>
      </c>
      <c r="D251" s="57"/>
      <c r="E251" s="36">
        <f t="shared" si="24"/>
        <v>0</v>
      </c>
      <c r="F251" s="57"/>
      <c r="G251" s="36">
        <f t="shared" si="25"/>
        <v>0</v>
      </c>
      <c r="H251" s="36">
        <f t="shared" si="26"/>
        <v>0</v>
      </c>
      <c r="I251" s="11"/>
    </row>
    <row r="252" spans="1:9" x14ac:dyDescent="0.2">
      <c r="A252" s="34" t="s">
        <v>205</v>
      </c>
      <c r="B252" s="35" t="s">
        <v>13</v>
      </c>
      <c r="C252" s="36">
        <v>1</v>
      </c>
      <c r="D252" s="57"/>
      <c r="E252" s="36">
        <f t="shared" si="24"/>
        <v>0</v>
      </c>
      <c r="F252" s="57"/>
      <c r="G252" s="36">
        <f t="shared" si="25"/>
        <v>0</v>
      </c>
      <c r="H252" s="36">
        <f t="shared" si="26"/>
        <v>0</v>
      </c>
      <c r="I252" s="11"/>
    </row>
    <row r="253" spans="1:9" x14ac:dyDescent="0.2">
      <c r="A253" s="34" t="s">
        <v>190</v>
      </c>
      <c r="B253" s="35" t="s">
        <v>13</v>
      </c>
      <c r="C253" s="36">
        <v>7</v>
      </c>
      <c r="D253" s="57"/>
      <c r="E253" s="36">
        <f t="shared" si="24"/>
        <v>0</v>
      </c>
      <c r="F253" s="57"/>
      <c r="G253" s="36">
        <f t="shared" si="25"/>
        <v>0</v>
      </c>
      <c r="H253" s="36">
        <f t="shared" si="26"/>
        <v>0</v>
      </c>
      <c r="I253" s="11"/>
    </row>
    <row r="254" spans="1:9" x14ac:dyDescent="0.2">
      <c r="A254" s="34" t="s">
        <v>191</v>
      </c>
      <c r="B254" s="35" t="s">
        <v>13</v>
      </c>
      <c r="C254" s="36">
        <v>1</v>
      </c>
      <c r="D254" s="57"/>
      <c r="E254" s="36">
        <f t="shared" si="24"/>
        <v>0</v>
      </c>
      <c r="F254" s="57"/>
      <c r="G254" s="36">
        <f t="shared" si="25"/>
        <v>0</v>
      </c>
      <c r="H254" s="36">
        <f t="shared" si="26"/>
        <v>0</v>
      </c>
      <c r="I254" s="11"/>
    </row>
    <row r="255" spans="1:9" x14ac:dyDescent="0.2">
      <c r="A255" s="34" t="s">
        <v>194</v>
      </c>
      <c r="B255" s="35" t="s">
        <v>13</v>
      </c>
      <c r="C255" s="36">
        <v>1</v>
      </c>
      <c r="D255" s="57"/>
      <c r="E255" s="36">
        <f t="shared" si="24"/>
        <v>0</v>
      </c>
      <c r="F255" s="57"/>
      <c r="G255" s="36">
        <f t="shared" si="25"/>
        <v>0</v>
      </c>
      <c r="H255" s="36">
        <f t="shared" si="26"/>
        <v>0</v>
      </c>
      <c r="I255" s="11"/>
    </row>
    <row r="256" spans="1:9" x14ac:dyDescent="0.2">
      <c r="A256" s="34" t="s">
        <v>195</v>
      </c>
      <c r="B256" s="35" t="s">
        <v>13</v>
      </c>
      <c r="C256" s="36">
        <v>1</v>
      </c>
      <c r="D256" s="57"/>
      <c r="E256" s="36">
        <f t="shared" si="24"/>
        <v>0</v>
      </c>
      <c r="F256" s="57"/>
      <c r="G256" s="36">
        <f t="shared" si="25"/>
        <v>0</v>
      </c>
      <c r="H256" s="36">
        <f t="shared" si="26"/>
        <v>0</v>
      </c>
      <c r="I256" s="11"/>
    </row>
    <row r="257" spans="1:9" x14ac:dyDescent="0.2">
      <c r="A257" s="34" t="s">
        <v>196</v>
      </c>
      <c r="B257" s="35" t="s">
        <v>13</v>
      </c>
      <c r="C257" s="36">
        <v>12</v>
      </c>
      <c r="D257" s="57"/>
      <c r="E257" s="36">
        <f t="shared" si="24"/>
        <v>0</v>
      </c>
      <c r="F257" s="57"/>
      <c r="G257" s="36">
        <f t="shared" si="25"/>
        <v>0</v>
      </c>
      <c r="H257" s="36">
        <f t="shared" si="26"/>
        <v>0</v>
      </c>
      <c r="I257" s="11"/>
    </row>
    <row r="258" spans="1:9" x14ac:dyDescent="0.2">
      <c r="A258" s="34" t="s">
        <v>197</v>
      </c>
      <c r="B258" s="35" t="s">
        <v>13</v>
      </c>
      <c r="C258" s="36">
        <v>2</v>
      </c>
      <c r="D258" s="57"/>
      <c r="E258" s="36">
        <f t="shared" si="24"/>
        <v>0</v>
      </c>
      <c r="F258" s="57"/>
      <c r="G258" s="36">
        <f t="shared" si="25"/>
        <v>0</v>
      </c>
      <c r="H258" s="36">
        <f t="shared" si="26"/>
        <v>0</v>
      </c>
      <c r="I258" s="11"/>
    </row>
    <row r="259" spans="1:9" x14ac:dyDescent="0.2">
      <c r="A259" s="34" t="s">
        <v>198</v>
      </c>
      <c r="B259" s="35" t="s">
        <v>13</v>
      </c>
      <c r="C259" s="36">
        <v>2</v>
      </c>
      <c r="D259" s="57"/>
      <c r="E259" s="36">
        <f t="shared" si="24"/>
        <v>0</v>
      </c>
      <c r="F259" s="57"/>
      <c r="G259" s="36">
        <f t="shared" si="25"/>
        <v>0</v>
      </c>
      <c r="H259" s="36">
        <f t="shared" si="26"/>
        <v>0</v>
      </c>
      <c r="I259" s="11"/>
    </row>
    <row r="260" spans="1:9" x14ac:dyDescent="0.2">
      <c r="A260" s="34" t="s">
        <v>199</v>
      </c>
      <c r="B260" s="35" t="s">
        <v>185</v>
      </c>
      <c r="C260" s="36">
        <v>1</v>
      </c>
      <c r="D260" s="57"/>
      <c r="E260" s="36">
        <f t="shared" si="24"/>
        <v>0</v>
      </c>
      <c r="F260" s="57"/>
      <c r="G260" s="36">
        <f t="shared" si="25"/>
        <v>0</v>
      </c>
      <c r="H260" s="36">
        <f t="shared" si="26"/>
        <v>0</v>
      </c>
      <c r="I260" s="11"/>
    </row>
    <row r="261" spans="1:9" x14ac:dyDescent="0.2">
      <c r="A261" s="34" t="s">
        <v>98</v>
      </c>
      <c r="B261" s="35" t="s">
        <v>185</v>
      </c>
      <c r="C261" s="36">
        <v>1</v>
      </c>
      <c r="D261" s="57"/>
      <c r="E261" s="36">
        <f t="shared" si="24"/>
        <v>0</v>
      </c>
      <c r="F261" s="57"/>
      <c r="G261" s="36">
        <f t="shared" si="25"/>
        <v>0</v>
      </c>
      <c r="H261" s="36">
        <f t="shared" si="26"/>
        <v>0</v>
      </c>
      <c r="I261" s="11"/>
    </row>
    <row r="262" spans="1:9" ht="13.6" x14ac:dyDescent="0.2">
      <c r="A262" s="37" t="s">
        <v>209</v>
      </c>
      <c r="B262" s="38" t="s">
        <v>1</v>
      </c>
      <c r="C262" s="39"/>
      <c r="D262" s="58"/>
      <c r="E262" s="39">
        <f>SUM(E249:E261)</f>
        <v>0</v>
      </c>
      <c r="F262" s="58"/>
      <c r="G262" s="39">
        <f>SUM(G249:G261)</f>
        <v>0</v>
      </c>
      <c r="H262" s="39">
        <f>SUM(H249:H261)</f>
        <v>0</v>
      </c>
      <c r="I262" s="11"/>
    </row>
    <row r="263" spans="1:9" s="5" customFormat="1" ht="13.6" x14ac:dyDescent="0.2">
      <c r="A263" s="37" t="s">
        <v>106</v>
      </c>
      <c r="B263" s="38" t="s">
        <v>1</v>
      </c>
      <c r="C263" s="39"/>
      <c r="D263" s="58"/>
      <c r="E263" s="39"/>
      <c r="F263" s="58"/>
      <c r="G263" s="39"/>
      <c r="H263" s="39"/>
      <c r="I263" s="49"/>
    </row>
    <row r="264" spans="1:9" x14ac:dyDescent="0.2">
      <c r="A264" s="34" t="s">
        <v>97</v>
      </c>
      <c r="B264" s="35" t="s">
        <v>13</v>
      </c>
      <c r="C264" s="36">
        <v>1</v>
      </c>
      <c r="D264" s="57">
        <f>E191</f>
        <v>0</v>
      </c>
      <c r="E264" s="36">
        <f t="shared" ref="E264:E269" si="27">C264*D264</f>
        <v>0</v>
      </c>
      <c r="F264" s="57">
        <f>G191</f>
        <v>0</v>
      </c>
      <c r="G264" s="36">
        <f t="shared" ref="G264:G269" si="28">C264*F264</f>
        <v>0</v>
      </c>
      <c r="H264" s="36">
        <f t="shared" ref="H264:H269" si="29">E264+G264</f>
        <v>0</v>
      </c>
      <c r="I264" s="11"/>
    </row>
    <row r="265" spans="1:9" x14ac:dyDescent="0.2">
      <c r="A265" s="34" t="s">
        <v>100</v>
      </c>
      <c r="B265" s="35" t="s">
        <v>13</v>
      </c>
      <c r="C265" s="36">
        <v>1</v>
      </c>
      <c r="D265" s="57">
        <f>E208</f>
        <v>0</v>
      </c>
      <c r="E265" s="36">
        <f t="shared" si="27"/>
        <v>0</v>
      </c>
      <c r="F265" s="57">
        <f>G208</f>
        <v>0</v>
      </c>
      <c r="G265" s="36">
        <f t="shared" si="28"/>
        <v>0</v>
      </c>
      <c r="H265" s="36">
        <f t="shared" si="29"/>
        <v>0</v>
      </c>
      <c r="I265" s="11"/>
    </row>
    <row r="266" spans="1:9" x14ac:dyDescent="0.2">
      <c r="A266" s="34" t="s">
        <v>102</v>
      </c>
      <c r="B266" s="35" t="s">
        <v>13</v>
      </c>
      <c r="C266" s="36">
        <v>1</v>
      </c>
      <c r="D266" s="57">
        <f>E226</f>
        <v>0</v>
      </c>
      <c r="E266" s="36">
        <f t="shared" si="27"/>
        <v>0</v>
      </c>
      <c r="F266" s="57">
        <f>G226</f>
        <v>0</v>
      </c>
      <c r="G266" s="36">
        <f t="shared" si="28"/>
        <v>0</v>
      </c>
      <c r="H266" s="36">
        <f t="shared" si="29"/>
        <v>0</v>
      </c>
      <c r="I266" s="11"/>
    </row>
    <row r="267" spans="1:9" x14ac:dyDescent="0.2">
      <c r="A267" s="34" t="s">
        <v>204</v>
      </c>
      <c r="B267" s="35" t="s">
        <v>13</v>
      </c>
      <c r="C267" s="36">
        <v>1</v>
      </c>
      <c r="D267" s="57">
        <f>E242</f>
        <v>0</v>
      </c>
      <c r="E267" s="36">
        <f t="shared" si="27"/>
        <v>0</v>
      </c>
      <c r="F267" s="57">
        <f>G242</f>
        <v>0</v>
      </c>
      <c r="G267" s="36">
        <f t="shared" si="28"/>
        <v>0</v>
      </c>
      <c r="H267" s="36">
        <f t="shared" si="29"/>
        <v>0</v>
      </c>
      <c r="I267" s="11"/>
    </row>
    <row r="268" spans="1:9" x14ac:dyDescent="0.2">
      <c r="A268" s="34" t="s">
        <v>208</v>
      </c>
      <c r="B268" s="35" t="s">
        <v>13</v>
      </c>
      <c r="C268" s="36">
        <v>1</v>
      </c>
      <c r="D268" s="57">
        <f>E262</f>
        <v>0</v>
      </c>
      <c r="E268" s="36">
        <f t="shared" si="27"/>
        <v>0</v>
      </c>
      <c r="F268" s="57">
        <f>G262</f>
        <v>0</v>
      </c>
      <c r="G268" s="36">
        <f t="shared" si="28"/>
        <v>0</v>
      </c>
      <c r="H268" s="36">
        <f t="shared" si="29"/>
        <v>0</v>
      </c>
      <c r="I268" s="11"/>
    </row>
    <row r="269" spans="1:9" x14ac:dyDescent="0.2">
      <c r="A269" s="34" t="s">
        <v>104</v>
      </c>
      <c r="B269" s="35" t="s">
        <v>13</v>
      </c>
      <c r="C269" s="36">
        <v>1</v>
      </c>
      <c r="D269" s="57">
        <f>E247</f>
        <v>0</v>
      </c>
      <c r="E269" s="36">
        <f t="shared" si="27"/>
        <v>0</v>
      </c>
      <c r="F269" s="57">
        <f>G247</f>
        <v>0</v>
      </c>
      <c r="G269" s="36">
        <f t="shared" si="28"/>
        <v>0</v>
      </c>
      <c r="H269" s="36">
        <f t="shared" si="29"/>
        <v>0</v>
      </c>
      <c r="I269" s="11"/>
    </row>
    <row r="270" spans="1:9" ht="13.6" x14ac:dyDescent="0.2">
      <c r="A270" s="37" t="s">
        <v>107</v>
      </c>
      <c r="B270" s="38" t="s">
        <v>1</v>
      </c>
      <c r="C270" s="39"/>
      <c r="D270" s="58"/>
      <c r="E270" s="39">
        <f>SUM(E264:E269)</f>
        <v>0</v>
      </c>
      <c r="F270" s="58"/>
      <c r="G270" s="39">
        <f>SUM(G264:G269)</f>
        <v>0</v>
      </c>
      <c r="H270" s="39">
        <f>SUM(H264:H269)</f>
        <v>0</v>
      </c>
      <c r="I270" s="11"/>
    </row>
    <row r="271" spans="1:9" x14ac:dyDescent="0.2">
      <c r="A271" s="51"/>
      <c r="B271" s="52"/>
      <c r="C271" s="53"/>
      <c r="D271" s="61"/>
      <c r="E271" s="53"/>
      <c r="F271" s="61"/>
      <c r="G271" s="53"/>
      <c r="H271" s="53"/>
      <c r="I271" s="11"/>
    </row>
  </sheetData>
  <sheetProtection algorithmName="SHA-512" hashValue="u9l+/OwyVSojTzESNP3/59WCRug3G7zUmdP1k43HU2/Ew4orOUAGfApdkY1cfMH2RyxO7tudIcUSq3+0imcjLg==" saltValue="O+sQcQdQgKOnM548AOwFzQ==" spinCount="100000" sheet="1" objects="1" scenarios="1"/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Rozpočet</vt:lpstr>
      <vt:lpstr>Rozpočet!Oblast_tisku</vt:lpstr>
    </vt:vector>
  </TitlesOfParts>
  <Company>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Latka</dc:creator>
  <cp:lastModifiedBy>projektant</cp:lastModifiedBy>
  <cp:lastPrinted>2020-11-22T17:32:36Z</cp:lastPrinted>
  <dcterms:created xsi:type="dcterms:W3CDTF">2012-04-20T07:05:18Z</dcterms:created>
  <dcterms:modified xsi:type="dcterms:W3CDTF">2020-11-24T22:37:03Z</dcterms:modified>
</cp:coreProperties>
</file>